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Dhundahera 76 MLD" sheetId="1" r:id="rId1"/>
  </sheets>
  <calcPr calcId="125725"/>
</workbook>
</file>

<file path=xl/calcChain.xml><?xml version="1.0" encoding="utf-8"?>
<calcChain xmlns="http://schemas.openxmlformats.org/spreadsheetml/2006/main">
  <c r="B132" i="1"/>
  <c r="O131"/>
  <c r="O130"/>
  <c r="O129"/>
  <c r="O128"/>
  <c r="O127"/>
  <c r="O126"/>
  <c r="O125"/>
  <c r="O124"/>
  <c r="O123"/>
  <c r="O122"/>
  <c r="O121"/>
  <c r="O120"/>
  <c r="O119"/>
  <c r="O118"/>
  <c r="O117"/>
  <c r="O116"/>
  <c r="O115"/>
  <c r="O114"/>
  <c r="O113"/>
  <c r="O112"/>
  <c r="O111"/>
  <c r="O110"/>
  <c r="O109"/>
  <c r="O108"/>
  <c r="O107"/>
  <c r="O106"/>
  <c r="O105"/>
  <c r="O104"/>
  <c r="O103"/>
  <c r="O102"/>
  <c r="O101"/>
  <c r="O132" s="1"/>
  <c r="B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87" s="1"/>
  <c r="B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42" s="1"/>
  <c r="N14"/>
  <c r="N13"/>
  <c r="N12"/>
</calcChain>
</file>

<file path=xl/sharedStrings.xml><?xml version="1.0" encoding="utf-8"?>
<sst xmlns="http://schemas.openxmlformats.org/spreadsheetml/2006/main" count="125" uniqueCount="36">
  <si>
    <t>STATE GANGA RIVER CONSERVATION AGENCY
(DEPARTMENT OF URBAN DEVELOPMENT, UTTAR PRADESH)</t>
  </si>
  <si>
    <t>Long-term Operation, Maintenance and Management of the Sewage Treatment System and Sewer network in the State of Uttar Pradesh {Package-8, Zone-Ghaziabad (UP)}</t>
  </si>
  <si>
    <t>VA TECH WABAG LIMITED</t>
  </si>
  <si>
    <t>LABORATORY LOG SHEETS-I</t>
  </si>
  <si>
    <t>Name of the plant</t>
  </si>
  <si>
    <t>STP Plant Dundahera</t>
  </si>
  <si>
    <t>Capacity</t>
  </si>
  <si>
    <t>76 MLD</t>
  </si>
  <si>
    <t>Technology</t>
  </si>
  <si>
    <t>SBR Based Technology</t>
  </si>
  <si>
    <t>Month</t>
  </si>
  <si>
    <t>Date</t>
  </si>
  <si>
    <t xml:space="preserve">Raw Sewage </t>
  </si>
  <si>
    <t>Final Outlet</t>
  </si>
  <si>
    <t>Remarks</t>
  </si>
  <si>
    <t>Inlet flow</t>
  </si>
  <si>
    <t>Outlet Flow</t>
  </si>
  <si>
    <t>pH</t>
  </si>
  <si>
    <t>BOD</t>
  </si>
  <si>
    <t>COD</t>
  </si>
  <si>
    <t>TSS</t>
  </si>
  <si>
    <t>DO</t>
  </si>
  <si>
    <t>Sludge Generation/Day</t>
  </si>
  <si>
    <t>MLD</t>
  </si>
  <si>
    <t>----</t>
  </si>
  <si>
    <t>mg/L</t>
  </si>
  <si>
    <t>ppm</t>
  </si>
  <si>
    <t>MTM</t>
  </si>
  <si>
    <t>Flow</t>
  </si>
  <si>
    <t>Out flow</t>
  </si>
  <si>
    <t>Desludgin/Day</t>
  </si>
  <si>
    <t>27.58.</t>
  </si>
  <si>
    <t>70 MLD</t>
  </si>
  <si>
    <t>INLET</t>
  </si>
  <si>
    <t>OUTLET</t>
  </si>
  <si>
    <t>Total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</si>
</sst>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5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 wrapText="1"/>
    </xf>
    <xf numFmtId="2" fontId="3" fillId="0" borderId="1" xfId="0" quotePrefix="1" applyNumberFormat="1" applyFon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/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295275</xdr:rowOff>
    </xdr:from>
    <xdr:to>
      <xdr:col>16</xdr:col>
      <xdr:colOff>559441</xdr:colOff>
      <xdr:row>3</xdr:row>
      <xdr:rowOff>124000</xdr:rowOff>
    </xdr:to>
    <xdr:pic>
      <xdr:nvPicPr>
        <xdr:cNvPr id="2" name="Grafik 2">
          <a:extLst>
            <a:ext uri="{FF2B5EF4-FFF2-40B4-BE49-F238E27FC236}">
              <a16:creationId xmlns:a16="http://schemas.microsoft.com/office/drawing/2014/main" xmlns="" id="{5494AC71-59F8-4F5F-9693-F07EACD97F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248775" y="190500"/>
          <a:ext cx="1169041" cy="5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561975</xdr:colOff>
      <xdr:row>0</xdr:row>
      <xdr:rowOff>95250</xdr:rowOff>
    </xdr:from>
    <xdr:to>
      <xdr:col>2</xdr:col>
      <xdr:colOff>323850</xdr:colOff>
      <xdr:row>5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61975" y="95250"/>
          <a:ext cx="119062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44</xdr:row>
      <xdr:rowOff>295275</xdr:rowOff>
    </xdr:from>
    <xdr:to>
      <xdr:col>15</xdr:col>
      <xdr:colOff>559441</xdr:colOff>
      <xdr:row>47</xdr:row>
      <xdr:rowOff>124000</xdr:rowOff>
    </xdr:to>
    <xdr:pic>
      <xdr:nvPicPr>
        <xdr:cNvPr id="4" name="Grafik 2">
          <a:extLst>
            <a:ext uri="{FF2B5EF4-FFF2-40B4-BE49-F238E27FC236}">
              <a16:creationId xmlns:a16="http://schemas.microsoft.com/office/drawing/2014/main" xmlns="" id="{5494AC71-59F8-4F5F-9693-F07EACD97F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639175" y="9163050"/>
          <a:ext cx="1169041" cy="5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95250</xdr:rowOff>
    </xdr:from>
    <xdr:to>
      <xdr:col>1</xdr:col>
      <xdr:colOff>123825</xdr:colOff>
      <xdr:row>48</xdr:row>
      <xdr:rowOff>110261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9067800"/>
          <a:ext cx="942975" cy="7770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0</xdr:colOff>
      <xdr:row>89</xdr:row>
      <xdr:rowOff>295275</xdr:rowOff>
    </xdr:from>
    <xdr:to>
      <xdr:col>17</xdr:col>
      <xdr:colOff>559441</xdr:colOff>
      <xdr:row>92</xdr:row>
      <xdr:rowOff>124000</xdr:rowOff>
    </xdr:to>
    <xdr:pic>
      <xdr:nvPicPr>
        <xdr:cNvPr id="6" name="Grafik 2">
          <a:extLst>
            <a:ext uri="{FF2B5EF4-FFF2-40B4-BE49-F238E27FC236}">
              <a16:creationId xmlns:a16="http://schemas.microsoft.com/office/drawing/2014/main" xmlns="" id="{5494AC71-59F8-4F5F-9693-F07EACD97F9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9858375" y="18173700"/>
          <a:ext cx="1169041" cy="5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88</xdr:row>
      <xdr:rowOff>180975</xdr:rowOff>
    </xdr:from>
    <xdr:to>
      <xdr:col>1</xdr:col>
      <xdr:colOff>371475</xdr:colOff>
      <xdr:row>94</xdr:row>
      <xdr:rowOff>19050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17973675"/>
          <a:ext cx="1190625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32"/>
  <sheetViews>
    <sheetView tabSelected="1" workbookViewId="0">
      <selection sqref="A1:XFD1048576"/>
    </sheetView>
  </sheetViews>
  <sheetFormatPr defaultRowHeight="15"/>
  <cols>
    <col min="1" max="1" width="10.7109375" bestFit="1" customWidth="1"/>
  </cols>
  <sheetData>
    <row r="1" spans="1:16">
      <c r="A1" s="1"/>
      <c r="B1" s="1"/>
      <c r="C1" s="1"/>
      <c r="D1" s="1"/>
      <c r="E1" s="1"/>
      <c r="F1" s="2" t="s">
        <v>0</v>
      </c>
      <c r="G1" s="2"/>
      <c r="H1" s="2"/>
      <c r="I1" s="2"/>
      <c r="J1" s="2"/>
      <c r="K1" s="2"/>
      <c r="L1" s="2"/>
      <c r="M1" s="2"/>
      <c r="N1" s="2"/>
      <c r="O1" s="2"/>
      <c r="P1" s="1"/>
    </row>
    <row r="2" spans="1:16">
      <c r="A2" s="1"/>
      <c r="B2" s="1"/>
      <c r="C2" s="1"/>
      <c r="D2" s="1"/>
      <c r="E2" s="1"/>
      <c r="F2" s="2" t="s">
        <v>1</v>
      </c>
      <c r="G2" s="2"/>
      <c r="H2" s="2"/>
      <c r="I2" s="2"/>
      <c r="J2" s="2"/>
      <c r="K2" s="2"/>
      <c r="L2" s="2"/>
      <c r="M2" s="2"/>
      <c r="N2" s="2"/>
      <c r="O2" s="2"/>
      <c r="P2" s="1"/>
    </row>
    <row r="3" spans="1:16">
      <c r="A3" s="1"/>
      <c r="B3" s="1"/>
      <c r="C3" s="1"/>
      <c r="D3" s="1"/>
      <c r="E3" s="1"/>
      <c r="F3" s="2" t="s">
        <v>2</v>
      </c>
      <c r="G3" s="2"/>
      <c r="H3" s="2"/>
      <c r="I3" s="2"/>
      <c r="J3" s="2"/>
      <c r="K3" s="2"/>
      <c r="L3" s="2"/>
      <c r="M3" s="2"/>
      <c r="N3" s="2"/>
      <c r="O3" s="2"/>
      <c r="P3" s="1"/>
    </row>
    <row r="4" spans="1:16">
      <c r="A4" s="1"/>
      <c r="B4" s="1"/>
      <c r="C4" s="1"/>
      <c r="D4" s="1"/>
      <c r="E4" s="1"/>
      <c r="F4" s="2" t="s">
        <v>3</v>
      </c>
      <c r="G4" s="2"/>
      <c r="H4" s="2"/>
      <c r="I4" s="2"/>
      <c r="J4" s="2"/>
      <c r="K4" s="2"/>
      <c r="L4" s="2"/>
      <c r="M4" s="2"/>
      <c r="N4" s="2"/>
      <c r="O4" s="2"/>
      <c r="P4" s="1"/>
    </row>
    <row r="5" spans="1:16">
      <c r="A5" s="2" t="s">
        <v>4</v>
      </c>
      <c r="B5" s="2"/>
      <c r="C5" s="2"/>
      <c r="D5" s="2"/>
      <c r="E5" s="2"/>
      <c r="F5" s="2" t="s">
        <v>5</v>
      </c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2" t="s">
        <v>6</v>
      </c>
      <c r="B6" s="2"/>
      <c r="C6" s="2"/>
      <c r="D6" s="2"/>
      <c r="E6" s="2"/>
      <c r="F6" s="2" t="s">
        <v>7</v>
      </c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2" t="s">
        <v>8</v>
      </c>
      <c r="B7" s="2"/>
      <c r="C7" s="2"/>
      <c r="D7" s="2"/>
      <c r="E7" s="2"/>
      <c r="F7" s="2" t="s">
        <v>9</v>
      </c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>
      <c r="A8" s="2" t="s">
        <v>10</v>
      </c>
      <c r="B8" s="2"/>
      <c r="C8" s="2"/>
      <c r="D8" s="2"/>
      <c r="E8" s="2"/>
      <c r="F8" s="3">
        <v>44501</v>
      </c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>
      <c r="A9" s="4" t="s">
        <v>11</v>
      </c>
      <c r="B9" s="5"/>
      <c r="C9" s="5"/>
      <c r="D9" s="6" t="s">
        <v>12</v>
      </c>
      <c r="E9" s="6"/>
      <c r="F9" s="6"/>
      <c r="G9" s="6"/>
      <c r="H9" s="6"/>
      <c r="I9" s="6" t="s">
        <v>13</v>
      </c>
      <c r="J9" s="6"/>
      <c r="K9" s="6"/>
      <c r="L9" s="6"/>
      <c r="M9" s="7"/>
      <c r="N9" s="7"/>
      <c r="O9" s="6" t="s">
        <v>14</v>
      </c>
    </row>
    <row r="10" spans="1:16" ht="38.25">
      <c r="A10" s="4"/>
      <c r="B10" s="5" t="s">
        <v>15</v>
      </c>
      <c r="C10" s="5" t="s">
        <v>16</v>
      </c>
      <c r="D10" s="7" t="s">
        <v>17</v>
      </c>
      <c r="E10" s="7" t="s">
        <v>18</v>
      </c>
      <c r="F10" s="7" t="s">
        <v>19</v>
      </c>
      <c r="G10" s="7" t="s">
        <v>20</v>
      </c>
      <c r="H10" s="7" t="s">
        <v>21</v>
      </c>
      <c r="I10" s="8" t="s">
        <v>17</v>
      </c>
      <c r="J10" s="7" t="s">
        <v>18</v>
      </c>
      <c r="K10" s="7" t="s">
        <v>19</v>
      </c>
      <c r="L10" s="7" t="s">
        <v>20</v>
      </c>
      <c r="M10" s="7" t="s">
        <v>21</v>
      </c>
      <c r="N10" s="7" t="s">
        <v>22</v>
      </c>
      <c r="O10" s="6"/>
    </row>
    <row r="11" spans="1:16">
      <c r="A11" s="4"/>
      <c r="B11" s="9" t="s">
        <v>23</v>
      </c>
      <c r="C11" s="9" t="s">
        <v>23</v>
      </c>
      <c r="D11" s="10" t="s">
        <v>24</v>
      </c>
      <c r="E11" s="7" t="s">
        <v>25</v>
      </c>
      <c r="F11" s="7" t="s">
        <v>25</v>
      </c>
      <c r="G11" s="7" t="s">
        <v>25</v>
      </c>
      <c r="H11" s="7" t="s">
        <v>26</v>
      </c>
      <c r="I11" s="11" t="s">
        <v>24</v>
      </c>
      <c r="J11" s="7" t="s">
        <v>25</v>
      </c>
      <c r="K11" s="7" t="s">
        <v>25</v>
      </c>
      <c r="L11" s="7" t="s">
        <v>25</v>
      </c>
      <c r="M11" s="7" t="s">
        <v>26</v>
      </c>
      <c r="N11" s="7" t="s">
        <v>27</v>
      </c>
      <c r="O11" s="6"/>
    </row>
    <row r="12" spans="1:16" ht="15.75">
      <c r="A12" s="12">
        <v>44501</v>
      </c>
      <c r="B12" s="13">
        <v>25.77</v>
      </c>
      <c r="C12" s="14">
        <v>24.74</v>
      </c>
      <c r="D12" s="15">
        <v>7</v>
      </c>
      <c r="E12" s="16">
        <v>195</v>
      </c>
      <c r="F12" s="16">
        <v>374</v>
      </c>
      <c r="G12" s="16">
        <v>346</v>
      </c>
      <c r="H12" s="16">
        <v>0.2</v>
      </c>
      <c r="I12" s="17">
        <v>6.9</v>
      </c>
      <c r="J12" s="16">
        <v>21</v>
      </c>
      <c r="K12" s="16">
        <v>55</v>
      </c>
      <c r="L12" s="16">
        <v>33</v>
      </c>
      <c r="M12" s="16">
        <v>2.2999999999999998</v>
      </c>
      <c r="N12" s="16">
        <f>B12*4/100</f>
        <v>1.0307999999999999</v>
      </c>
      <c r="O12" s="18"/>
    </row>
    <row r="13" spans="1:16" ht="15.75">
      <c r="A13" s="12">
        <v>44502</v>
      </c>
      <c r="B13" s="13">
        <v>25.78</v>
      </c>
      <c r="C13" s="14">
        <v>24.61</v>
      </c>
      <c r="D13" s="15">
        <v>7.2</v>
      </c>
      <c r="E13" s="16">
        <v>190</v>
      </c>
      <c r="F13" s="16">
        <v>382</v>
      </c>
      <c r="G13" s="16">
        <v>360</v>
      </c>
      <c r="H13" s="16">
        <v>0.4</v>
      </c>
      <c r="I13" s="17">
        <v>7.1</v>
      </c>
      <c r="J13" s="16">
        <v>17</v>
      </c>
      <c r="K13" s="16">
        <v>42</v>
      </c>
      <c r="L13" s="16">
        <v>21</v>
      </c>
      <c r="M13" s="16">
        <v>2.1</v>
      </c>
      <c r="N13" s="16">
        <f t="shared" ref="N13:N41" si="0">B13*4/100</f>
        <v>1.0312000000000001</v>
      </c>
      <c r="O13" s="18"/>
    </row>
    <row r="14" spans="1:16" ht="15.75">
      <c r="A14" s="12">
        <v>44503</v>
      </c>
      <c r="B14" s="13">
        <v>25.54</v>
      </c>
      <c r="C14" s="14">
        <v>24.42</v>
      </c>
      <c r="D14" s="15">
        <v>7.4</v>
      </c>
      <c r="E14" s="16">
        <v>200</v>
      </c>
      <c r="F14" s="16">
        <v>394</v>
      </c>
      <c r="G14" s="16">
        <v>353</v>
      </c>
      <c r="H14" s="16">
        <v>0.2</v>
      </c>
      <c r="I14" s="17">
        <v>7.2</v>
      </c>
      <c r="J14" s="16">
        <v>25</v>
      </c>
      <c r="K14" s="16">
        <v>60</v>
      </c>
      <c r="L14" s="16">
        <v>30</v>
      </c>
      <c r="M14" s="16">
        <v>2.2999999999999998</v>
      </c>
      <c r="N14" s="16">
        <f t="shared" si="0"/>
        <v>1.0216000000000001</v>
      </c>
      <c r="O14" s="18"/>
    </row>
    <row r="15" spans="1:16" ht="15.75">
      <c r="A15" s="12">
        <v>44504</v>
      </c>
      <c r="B15" s="13">
        <v>25.65</v>
      </c>
      <c r="C15" s="14">
        <v>24.59</v>
      </c>
      <c r="D15" s="15">
        <v>7.2</v>
      </c>
      <c r="E15" s="16">
        <v>195</v>
      </c>
      <c r="F15" s="16">
        <v>400</v>
      </c>
      <c r="G15" s="16">
        <v>366</v>
      </c>
      <c r="H15" s="16">
        <v>0.3</v>
      </c>
      <c r="I15" s="17">
        <v>7.1</v>
      </c>
      <c r="J15" s="16">
        <v>19</v>
      </c>
      <c r="K15" s="16">
        <v>39</v>
      </c>
      <c r="L15" s="16">
        <v>41</v>
      </c>
      <c r="M15" s="16">
        <v>2.2999999999999998</v>
      </c>
      <c r="N15" s="16">
        <f t="shared" si="0"/>
        <v>1.026</v>
      </c>
      <c r="O15" s="18"/>
    </row>
    <row r="16" spans="1:16" ht="15.75">
      <c r="A16" s="12">
        <v>44505</v>
      </c>
      <c r="B16" s="13">
        <v>25.73</v>
      </c>
      <c r="C16" s="14">
        <v>24.69</v>
      </c>
      <c r="D16" s="15">
        <v>7.3</v>
      </c>
      <c r="E16" s="16">
        <v>190</v>
      </c>
      <c r="F16" s="16">
        <v>388</v>
      </c>
      <c r="G16" s="16">
        <v>350</v>
      </c>
      <c r="H16" s="16">
        <v>0.4</v>
      </c>
      <c r="I16" s="17">
        <v>7.2</v>
      </c>
      <c r="J16" s="16">
        <v>23</v>
      </c>
      <c r="K16" s="16">
        <v>52</v>
      </c>
      <c r="L16" s="16">
        <v>33</v>
      </c>
      <c r="M16" s="16">
        <v>2.1</v>
      </c>
      <c r="N16" s="16">
        <f t="shared" si="0"/>
        <v>1.0292000000000001</v>
      </c>
      <c r="O16" s="18"/>
    </row>
    <row r="17" spans="1:15" ht="15.75">
      <c r="A17" s="12">
        <v>44506</v>
      </c>
      <c r="B17" s="13">
        <v>25.58</v>
      </c>
      <c r="C17" s="14">
        <v>24.44</v>
      </c>
      <c r="D17" s="15">
        <v>7.3</v>
      </c>
      <c r="E17" s="16">
        <v>200</v>
      </c>
      <c r="F17" s="16">
        <v>394</v>
      </c>
      <c r="G17" s="16">
        <v>375</v>
      </c>
      <c r="H17" s="16">
        <v>0.4</v>
      </c>
      <c r="I17" s="17">
        <v>7</v>
      </c>
      <c r="J17" s="16">
        <v>17</v>
      </c>
      <c r="K17" s="16">
        <v>48</v>
      </c>
      <c r="L17" s="16">
        <v>40</v>
      </c>
      <c r="M17" s="16">
        <v>2.2999999999999998</v>
      </c>
      <c r="N17" s="16">
        <f t="shared" si="0"/>
        <v>1.0231999999999999</v>
      </c>
      <c r="O17" s="14"/>
    </row>
    <row r="18" spans="1:15" ht="15.75">
      <c r="A18" s="12">
        <v>44507</v>
      </c>
      <c r="B18" s="13">
        <v>25.79</v>
      </c>
      <c r="C18" s="14">
        <v>24.63</v>
      </c>
      <c r="D18" s="15">
        <v>7.1</v>
      </c>
      <c r="E18" s="16">
        <v>185</v>
      </c>
      <c r="F18" s="16">
        <v>381</v>
      </c>
      <c r="G18" s="16">
        <v>359</v>
      </c>
      <c r="H18" s="16">
        <v>0.3</v>
      </c>
      <c r="I18" s="17">
        <v>6.9</v>
      </c>
      <c r="J18" s="16">
        <v>27</v>
      </c>
      <c r="K18" s="16">
        <v>41</v>
      </c>
      <c r="L18" s="16">
        <v>29</v>
      </c>
      <c r="M18" s="16">
        <v>2.2000000000000002</v>
      </c>
      <c r="N18" s="16">
        <f t="shared" si="0"/>
        <v>1.0316000000000001</v>
      </c>
      <c r="O18" s="14"/>
    </row>
    <row r="19" spans="1:15" ht="15.75">
      <c r="A19" s="12">
        <v>44508</v>
      </c>
      <c r="B19" s="13">
        <v>25.52</v>
      </c>
      <c r="C19" s="14">
        <v>24.33</v>
      </c>
      <c r="D19" s="15">
        <v>7.2</v>
      </c>
      <c r="E19" s="16">
        <v>190</v>
      </c>
      <c r="F19" s="16">
        <v>402</v>
      </c>
      <c r="G19" s="16">
        <v>376</v>
      </c>
      <c r="H19" s="16">
        <v>0.4</v>
      </c>
      <c r="I19" s="17">
        <v>7.1</v>
      </c>
      <c r="J19" s="16">
        <v>18</v>
      </c>
      <c r="K19" s="16">
        <v>58</v>
      </c>
      <c r="L19" s="16">
        <v>34</v>
      </c>
      <c r="M19" s="16">
        <v>2.2000000000000002</v>
      </c>
      <c r="N19" s="16">
        <f t="shared" si="0"/>
        <v>1.0207999999999999</v>
      </c>
      <c r="O19" s="14"/>
    </row>
    <row r="20" spans="1:15" ht="15.75">
      <c r="A20" s="12">
        <v>44509</v>
      </c>
      <c r="B20" s="13">
        <v>25.94</v>
      </c>
      <c r="C20" s="14">
        <v>24.88</v>
      </c>
      <c r="D20" s="15">
        <v>6.9</v>
      </c>
      <c r="E20" s="16">
        <v>200</v>
      </c>
      <c r="F20" s="16">
        <v>371</v>
      </c>
      <c r="G20" s="16">
        <v>350</v>
      </c>
      <c r="H20" s="16">
        <v>0.3</v>
      </c>
      <c r="I20" s="17">
        <v>6.8</v>
      </c>
      <c r="J20" s="16">
        <v>21</v>
      </c>
      <c r="K20" s="16">
        <v>44</v>
      </c>
      <c r="L20" s="16">
        <v>22</v>
      </c>
      <c r="M20" s="16">
        <v>2</v>
      </c>
      <c r="N20" s="16">
        <f t="shared" si="0"/>
        <v>1.0376000000000001</v>
      </c>
      <c r="O20" s="14"/>
    </row>
    <row r="21" spans="1:15" ht="15.75">
      <c r="A21" s="12">
        <v>44510</v>
      </c>
      <c r="B21" s="13">
        <v>25.49</v>
      </c>
      <c r="C21" s="14">
        <v>24.35</v>
      </c>
      <c r="D21" s="15">
        <v>7.3</v>
      </c>
      <c r="E21" s="16">
        <v>195</v>
      </c>
      <c r="F21" s="16">
        <v>384</v>
      </c>
      <c r="G21" s="16">
        <v>370</v>
      </c>
      <c r="H21" s="16">
        <v>0.2</v>
      </c>
      <c r="I21" s="17">
        <v>7.2</v>
      </c>
      <c r="J21" s="16">
        <v>17</v>
      </c>
      <c r="K21" s="16">
        <v>61</v>
      </c>
      <c r="L21" s="16">
        <v>36</v>
      </c>
      <c r="M21" s="16">
        <v>2.1</v>
      </c>
      <c r="N21" s="16">
        <f t="shared" si="0"/>
        <v>1.0195999999999998</v>
      </c>
      <c r="O21" s="14"/>
    </row>
    <row r="22" spans="1:15" ht="15.75">
      <c r="A22" s="12">
        <v>44511</v>
      </c>
      <c r="B22" s="13">
        <v>25.67</v>
      </c>
      <c r="C22" s="14">
        <v>24.58</v>
      </c>
      <c r="D22" s="15">
        <v>7.2</v>
      </c>
      <c r="E22" s="16">
        <v>190</v>
      </c>
      <c r="F22" s="16">
        <v>370</v>
      </c>
      <c r="G22" s="16">
        <v>345</v>
      </c>
      <c r="H22" s="16">
        <v>0.4</v>
      </c>
      <c r="I22" s="17">
        <v>7.1</v>
      </c>
      <c r="J22" s="16">
        <v>24</v>
      </c>
      <c r="K22" s="16">
        <v>42</v>
      </c>
      <c r="L22" s="16">
        <v>23</v>
      </c>
      <c r="M22" s="16">
        <v>2.2000000000000002</v>
      </c>
      <c r="N22" s="16">
        <f t="shared" si="0"/>
        <v>1.0268000000000002</v>
      </c>
      <c r="O22" s="14"/>
    </row>
    <row r="23" spans="1:15" ht="15.75">
      <c r="A23" s="12">
        <v>44512</v>
      </c>
      <c r="B23" s="13">
        <v>25.49</v>
      </c>
      <c r="C23" s="14">
        <v>24.49</v>
      </c>
      <c r="D23" s="15">
        <v>7.4</v>
      </c>
      <c r="E23" s="16">
        <v>200</v>
      </c>
      <c r="F23" s="16">
        <v>410</v>
      </c>
      <c r="G23" s="16">
        <v>376</v>
      </c>
      <c r="H23" s="16">
        <v>0.3</v>
      </c>
      <c r="I23" s="17">
        <v>7.2</v>
      </c>
      <c r="J23" s="16">
        <v>27</v>
      </c>
      <c r="K23" s="16">
        <v>65</v>
      </c>
      <c r="L23" s="16">
        <v>40</v>
      </c>
      <c r="M23" s="16">
        <v>2.2999999999999998</v>
      </c>
      <c r="N23" s="16">
        <f t="shared" si="0"/>
        <v>1.0195999999999998</v>
      </c>
      <c r="O23" s="14"/>
    </row>
    <row r="24" spans="1:15" ht="15.75">
      <c r="A24" s="12">
        <v>44513</v>
      </c>
      <c r="B24" s="13">
        <v>25.53</v>
      </c>
      <c r="C24" s="14">
        <v>24.59</v>
      </c>
      <c r="D24" s="15">
        <v>7.3</v>
      </c>
      <c r="E24" s="16">
        <v>185</v>
      </c>
      <c r="F24" s="16">
        <v>382</v>
      </c>
      <c r="G24" s="16">
        <v>360</v>
      </c>
      <c r="H24" s="16">
        <v>0.2</v>
      </c>
      <c r="I24" s="17">
        <v>7.2</v>
      </c>
      <c r="J24" s="16">
        <v>20</v>
      </c>
      <c r="K24" s="16">
        <v>40</v>
      </c>
      <c r="L24" s="16">
        <v>29</v>
      </c>
      <c r="M24" s="16">
        <v>2.1</v>
      </c>
      <c r="N24" s="16">
        <f t="shared" si="0"/>
        <v>1.0212000000000001</v>
      </c>
      <c r="O24" s="14"/>
    </row>
    <row r="25" spans="1:15" ht="15.75">
      <c r="A25" s="12">
        <v>44514</v>
      </c>
      <c r="B25" s="13">
        <v>25.45</v>
      </c>
      <c r="C25" s="14">
        <v>24.33</v>
      </c>
      <c r="D25" s="15">
        <v>7.4</v>
      </c>
      <c r="E25" s="16">
        <v>190</v>
      </c>
      <c r="F25" s="16">
        <v>396</v>
      </c>
      <c r="G25" s="16">
        <v>378</v>
      </c>
      <c r="H25" s="16">
        <v>0.4</v>
      </c>
      <c r="I25" s="17">
        <v>7.3</v>
      </c>
      <c r="J25" s="16">
        <v>23</v>
      </c>
      <c r="K25" s="16">
        <v>58</v>
      </c>
      <c r="L25" s="16">
        <v>41</v>
      </c>
      <c r="M25" s="16">
        <v>2.2000000000000002</v>
      </c>
      <c r="N25" s="16">
        <f t="shared" si="0"/>
        <v>1.018</v>
      </c>
      <c r="O25" s="14"/>
    </row>
    <row r="26" spans="1:15" ht="15.75">
      <c r="A26" s="12">
        <v>44515</v>
      </c>
      <c r="B26" s="13">
        <v>25.61</v>
      </c>
      <c r="C26" s="14">
        <v>24.59</v>
      </c>
      <c r="D26" s="15">
        <v>7.2</v>
      </c>
      <c r="E26" s="16">
        <v>200</v>
      </c>
      <c r="F26" s="16">
        <v>374</v>
      </c>
      <c r="G26" s="16">
        <v>346</v>
      </c>
      <c r="H26" s="16">
        <v>0.3</v>
      </c>
      <c r="I26" s="17">
        <v>7.1</v>
      </c>
      <c r="J26" s="16">
        <v>21</v>
      </c>
      <c r="K26" s="16">
        <v>48</v>
      </c>
      <c r="L26" s="16">
        <v>21</v>
      </c>
      <c r="M26" s="16">
        <v>2.1</v>
      </c>
      <c r="N26" s="16">
        <f t="shared" si="0"/>
        <v>1.0244</v>
      </c>
      <c r="O26" s="14"/>
    </row>
    <row r="27" spans="1:15" ht="15.75">
      <c r="A27" s="12">
        <v>44516</v>
      </c>
      <c r="B27" s="13">
        <v>25.5</v>
      </c>
      <c r="C27" s="14">
        <v>24.4</v>
      </c>
      <c r="D27" s="15">
        <v>7.3</v>
      </c>
      <c r="E27" s="16">
        <v>195</v>
      </c>
      <c r="F27" s="16">
        <v>400</v>
      </c>
      <c r="G27" s="16">
        <v>366</v>
      </c>
      <c r="H27" s="16">
        <v>0.2</v>
      </c>
      <c r="I27" s="17">
        <v>7.2</v>
      </c>
      <c r="J27" s="16">
        <v>27</v>
      </c>
      <c r="K27" s="16">
        <v>60</v>
      </c>
      <c r="L27" s="16">
        <v>32</v>
      </c>
      <c r="M27" s="16">
        <v>2.2999999999999998</v>
      </c>
      <c r="N27" s="16">
        <f t="shared" si="0"/>
        <v>1.02</v>
      </c>
      <c r="O27" s="14"/>
    </row>
    <row r="28" spans="1:15" ht="15.75">
      <c r="A28" s="12">
        <v>44517</v>
      </c>
      <c r="B28" s="13">
        <v>25.66</v>
      </c>
      <c r="C28" s="14">
        <v>24.52</v>
      </c>
      <c r="D28" s="15">
        <v>7</v>
      </c>
      <c r="E28" s="16">
        <v>195</v>
      </c>
      <c r="F28" s="16">
        <v>381</v>
      </c>
      <c r="G28" s="16">
        <v>348</v>
      </c>
      <c r="H28" s="16">
        <v>0.4</v>
      </c>
      <c r="I28" s="17">
        <v>6.9</v>
      </c>
      <c r="J28" s="16">
        <v>20</v>
      </c>
      <c r="K28" s="16">
        <v>48</v>
      </c>
      <c r="L28" s="16">
        <v>40</v>
      </c>
      <c r="M28" s="16">
        <v>2.2999999999999998</v>
      </c>
      <c r="N28" s="16">
        <f>B28*3.7/100</f>
        <v>0.94942000000000004</v>
      </c>
      <c r="O28" s="14"/>
    </row>
    <row r="29" spans="1:15" ht="15.75">
      <c r="A29" s="12">
        <v>44518</v>
      </c>
      <c r="B29" s="13">
        <v>25.62</v>
      </c>
      <c r="C29" s="14">
        <v>24.41</v>
      </c>
      <c r="D29" s="15">
        <v>7.3</v>
      </c>
      <c r="E29" s="16">
        <v>180</v>
      </c>
      <c r="F29" s="16">
        <v>390</v>
      </c>
      <c r="G29" s="16">
        <v>370</v>
      </c>
      <c r="H29" s="16">
        <v>0.3</v>
      </c>
      <c r="I29" s="17">
        <v>7.2</v>
      </c>
      <c r="J29" s="16">
        <v>17</v>
      </c>
      <c r="K29" s="16">
        <v>57</v>
      </c>
      <c r="L29" s="16">
        <v>29</v>
      </c>
      <c r="M29" s="16">
        <v>2.2000000000000002</v>
      </c>
      <c r="N29" s="16">
        <f t="shared" si="0"/>
        <v>1.0247999999999999</v>
      </c>
      <c r="O29" s="14"/>
    </row>
    <row r="30" spans="1:15" ht="15.75">
      <c r="A30" s="12">
        <v>44519</v>
      </c>
      <c r="B30" s="13">
        <v>25.73</v>
      </c>
      <c r="C30" s="14">
        <v>24.63</v>
      </c>
      <c r="D30" s="15">
        <v>7.2</v>
      </c>
      <c r="E30" s="16">
        <v>195</v>
      </c>
      <c r="F30" s="16">
        <v>372</v>
      </c>
      <c r="G30" s="16">
        <v>346</v>
      </c>
      <c r="H30" s="16">
        <v>0.2</v>
      </c>
      <c r="I30" s="17">
        <v>7.1</v>
      </c>
      <c r="J30" s="16">
        <v>22</v>
      </c>
      <c r="K30" s="16">
        <v>42</v>
      </c>
      <c r="L30" s="16">
        <v>38</v>
      </c>
      <c r="M30" s="16">
        <v>2.1</v>
      </c>
      <c r="N30" s="16">
        <f t="shared" si="0"/>
        <v>1.0292000000000001</v>
      </c>
      <c r="O30" s="14"/>
    </row>
    <row r="31" spans="1:15" ht="15.75">
      <c r="A31" s="12">
        <v>44520</v>
      </c>
      <c r="B31" s="13">
        <v>25.54</v>
      </c>
      <c r="C31" s="14">
        <v>24.37</v>
      </c>
      <c r="D31" s="15">
        <v>7.1</v>
      </c>
      <c r="E31" s="16">
        <v>190</v>
      </c>
      <c r="F31" s="16">
        <v>392</v>
      </c>
      <c r="G31" s="16">
        <v>365</v>
      </c>
      <c r="H31" s="16">
        <v>0.4</v>
      </c>
      <c r="I31" s="17">
        <v>7</v>
      </c>
      <c r="J31" s="16">
        <v>18</v>
      </c>
      <c r="K31" s="16">
        <v>49</v>
      </c>
      <c r="L31" s="16">
        <v>30</v>
      </c>
      <c r="M31" s="16">
        <v>2.2999999999999998</v>
      </c>
      <c r="N31" s="16">
        <f t="shared" si="0"/>
        <v>1.0216000000000001</v>
      </c>
      <c r="O31" s="14"/>
    </row>
    <row r="32" spans="1:15" ht="15.75">
      <c r="A32" s="12">
        <v>44521</v>
      </c>
      <c r="B32" s="13">
        <v>25.63</v>
      </c>
      <c r="C32" s="14">
        <v>24.55</v>
      </c>
      <c r="D32" s="15">
        <v>7.3</v>
      </c>
      <c r="E32" s="16">
        <v>200</v>
      </c>
      <c r="F32" s="16">
        <v>402</v>
      </c>
      <c r="G32" s="16">
        <v>378</v>
      </c>
      <c r="H32" s="16">
        <v>0.4</v>
      </c>
      <c r="I32" s="17">
        <v>7.2</v>
      </c>
      <c r="J32" s="16">
        <v>26</v>
      </c>
      <c r="K32" s="16">
        <v>64</v>
      </c>
      <c r="L32" s="16">
        <v>44</v>
      </c>
      <c r="M32" s="16">
        <v>2.2000000000000002</v>
      </c>
      <c r="N32" s="16">
        <f t="shared" si="0"/>
        <v>1.0251999999999999</v>
      </c>
      <c r="O32" s="14"/>
    </row>
    <row r="33" spans="1:15" ht="15.75">
      <c r="A33" s="12">
        <v>44522</v>
      </c>
      <c r="B33" s="13">
        <v>25.56</v>
      </c>
      <c r="C33" s="14">
        <v>24.45</v>
      </c>
      <c r="D33" s="15">
        <v>7.2</v>
      </c>
      <c r="E33" s="16">
        <v>190</v>
      </c>
      <c r="F33" s="16">
        <v>384</v>
      </c>
      <c r="G33" s="16">
        <v>348</v>
      </c>
      <c r="H33" s="16">
        <v>0.2</v>
      </c>
      <c r="I33" s="17">
        <v>7.1</v>
      </c>
      <c r="J33" s="16">
        <v>19</v>
      </c>
      <c r="K33" s="16">
        <v>50</v>
      </c>
      <c r="L33" s="16">
        <v>32</v>
      </c>
      <c r="M33" s="16">
        <v>2.1</v>
      </c>
      <c r="N33" s="16">
        <f t="shared" si="0"/>
        <v>1.0224</v>
      </c>
      <c r="O33" s="14"/>
    </row>
    <row r="34" spans="1:15" ht="15.75">
      <c r="A34" s="12">
        <v>44523</v>
      </c>
      <c r="B34" s="13">
        <v>25.75</v>
      </c>
      <c r="C34" s="14">
        <v>24.61</v>
      </c>
      <c r="D34" s="15">
        <v>7.3</v>
      </c>
      <c r="E34" s="16">
        <v>195</v>
      </c>
      <c r="F34" s="16">
        <v>392</v>
      </c>
      <c r="G34" s="16">
        <v>373</v>
      </c>
      <c r="H34" s="16">
        <v>0.3</v>
      </c>
      <c r="I34" s="17">
        <v>7.2</v>
      </c>
      <c r="J34" s="16">
        <v>27</v>
      </c>
      <c r="K34" s="16">
        <v>66</v>
      </c>
      <c r="L34" s="16">
        <v>28</v>
      </c>
      <c r="M34" s="16">
        <v>2.2999999999999998</v>
      </c>
      <c r="N34" s="16">
        <f t="shared" si="0"/>
        <v>1.03</v>
      </c>
      <c r="O34" s="14"/>
    </row>
    <row r="35" spans="1:15" ht="15.75">
      <c r="A35" s="12">
        <v>44524</v>
      </c>
      <c r="B35" s="13">
        <v>25.35</v>
      </c>
      <c r="C35" s="14">
        <v>24.28</v>
      </c>
      <c r="D35" s="15">
        <v>7.2</v>
      </c>
      <c r="E35" s="16">
        <v>180</v>
      </c>
      <c r="F35" s="16">
        <v>410</v>
      </c>
      <c r="G35" s="16">
        <v>388</v>
      </c>
      <c r="H35" s="16">
        <v>0.4</v>
      </c>
      <c r="I35" s="17">
        <v>7.1</v>
      </c>
      <c r="J35" s="16">
        <v>20</v>
      </c>
      <c r="K35" s="16">
        <v>74</v>
      </c>
      <c r="L35" s="16">
        <v>42</v>
      </c>
      <c r="M35" s="16">
        <v>2</v>
      </c>
      <c r="N35" s="16">
        <f t="shared" si="0"/>
        <v>1.014</v>
      </c>
      <c r="O35" s="14"/>
    </row>
    <row r="36" spans="1:15" ht="15.75">
      <c r="A36" s="12">
        <v>44525</v>
      </c>
      <c r="B36" s="13">
        <v>25.5</v>
      </c>
      <c r="C36" s="13">
        <v>24.38</v>
      </c>
      <c r="D36" s="15">
        <v>7.3</v>
      </c>
      <c r="E36" s="16">
        <v>195</v>
      </c>
      <c r="F36" s="16">
        <v>388</v>
      </c>
      <c r="G36" s="16">
        <v>360</v>
      </c>
      <c r="H36" s="16">
        <v>0.3</v>
      </c>
      <c r="I36" s="17">
        <v>7.2</v>
      </c>
      <c r="J36" s="16">
        <v>16</v>
      </c>
      <c r="K36" s="16">
        <v>60</v>
      </c>
      <c r="L36" s="16">
        <v>30</v>
      </c>
      <c r="M36" s="16">
        <v>2.1</v>
      </c>
      <c r="N36" s="16">
        <f t="shared" si="0"/>
        <v>1.02</v>
      </c>
      <c r="O36" s="14"/>
    </row>
    <row r="37" spans="1:15" ht="15.75">
      <c r="A37" s="12">
        <v>44526</v>
      </c>
      <c r="B37" s="13">
        <v>25.65</v>
      </c>
      <c r="C37" s="13">
        <v>24.53</v>
      </c>
      <c r="D37" s="15">
        <v>7.2</v>
      </c>
      <c r="E37" s="16">
        <v>190</v>
      </c>
      <c r="F37" s="16">
        <v>372</v>
      </c>
      <c r="G37" s="16">
        <v>342</v>
      </c>
      <c r="H37" s="16">
        <v>0.2</v>
      </c>
      <c r="I37" s="17">
        <v>7.1</v>
      </c>
      <c r="J37" s="16">
        <v>21</v>
      </c>
      <c r="K37" s="16">
        <v>82</v>
      </c>
      <c r="L37" s="16">
        <v>37</v>
      </c>
      <c r="M37" s="16">
        <v>2.2000000000000002</v>
      </c>
      <c r="N37" s="16">
        <f t="shared" si="0"/>
        <v>1.026</v>
      </c>
      <c r="O37" s="14"/>
    </row>
    <row r="38" spans="1:15" ht="15.75">
      <c r="A38" s="12">
        <v>44527</v>
      </c>
      <c r="B38" s="13">
        <v>25.42</v>
      </c>
      <c r="C38" s="13">
        <v>24.27</v>
      </c>
      <c r="D38" s="15">
        <v>7.3</v>
      </c>
      <c r="E38" s="16">
        <v>200</v>
      </c>
      <c r="F38" s="16">
        <v>396</v>
      </c>
      <c r="G38" s="16">
        <v>366</v>
      </c>
      <c r="H38" s="16">
        <v>0.2</v>
      </c>
      <c r="I38" s="17">
        <v>7.2</v>
      </c>
      <c r="J38" s="16">
        <v>26</v>
      </c>
      <c r="K38" s="16">
        <v>46</v>
      </c>
      <c r="L38" s="16">
        <v>30</v>
      </c>
      <c r="M38" s="16">
        <v>2</v>
      </c>
      <c r="N38" s="16">
        <f t="shared" si="0"/>
        <v>1.0168000000000001</v>
      </c>
      <c r="O38" s="14"/>
    </row>
    <row r="39" spans="1:15" ht="15.75">
      <c r="A39" s="12">
        <v>44528</v>
      </c>
      <c r="B39" s="13">
        <v>25.47</v>
      </c>
      <c r="C39" s="13">
        <v>24.38</v>
      </c>
      <c r="D39" s="15">
        <v>7.3</v>
      </c>
      <c r="E39" s="16">
        <v>195</v>
      </c>
      <c r="F39" s="16">
        <v>382</v>
      </c>
      <c r="G39" s="16">
        <v>368</v>
      </c>
      <c r="H39" s="16">
        <v>0.4</v>
      </c>
      <c r="I39" s="17">
        <v>7.2</v>
      </c>
      <c r="J39" s="16">
        <v>20</v>
      </c>
      <c r="K39" s="16">
        <v>72</v>
      </c>
      <c r="L39" s="16">
        <v>42</v>
      </c>
      <c r="M39" s="16">
        <v>2.2999999999999998</v>
      </c>
      <c r="N39" s="16">
        <f>B39*3.8/100</f>
        <v>0.96785999999999983</v>
      </c>
      <c r="O39" s="14"/>
    </row>
    <row r="40" spans="1:15" ht="15.75">
      <c r="A40" s="12">
        <v>44529</v>
      </c>
      <c r="B40" s="13">
        <v>25.38</v>
      </c>
      <c r="C40" s="13">
        <v>24.25</v>
      </c>
      <c r="D40" s="15">
        <v>7.2</v>
      </c>
      <c r="E40" s="16">
        <v>190</v>
      </c>
      <c r="F40" s="16">
        <v>392</v>
      </c>
      <c r="G40" s="16">
        <v>374</v>
      </c>
      <c r="H40" s="16">
        <v>0.3</v>
      </c>
      <c r="I40" s="17">
        <v>7.1</v>
      </c>
      <c r="J40" s="16">
        <v>17</v>
      </c>
      <c r="K40" s="16">
        <v>46</v>
      </c>
      <c r="L40" s="16">
        <v>37</v>
      </c>
      <c r="M40" s="16">
        <v>2.1</v>
      </c>
      <c r="N40" s="16">
        <f>B40*3.8/100</f>
        <v>0.96443999999999985</v>
      </c>
      <c r="O40" s="14"/>
    </row>
    <row r="41" spans="1:15" ht="15.75">
      <c r="A41" s="12">
        <v>44530</v>
      </c>
      <c r="B41" s="13">
        <v>25.74</v>
      </c>
      <c r="C41" s="13">
        <v>24.61</v>
      </c>
      <c r="D41" s="16">
        <v>7.4</v>
      </c>
      <c r="E41" s="16">
        <v>185</v>
      </c>
      <c r="F41" s="16">
        <v>387</v>
      </c>
      <c r="G41" s="16">
        <v>356</v>
      </c>
      <c r="H41" s="16">
        <v>0.2</v>
      </c>
      <c r="I41" s="17">
        <v>7.3</v>
      </c>
      <c r="J41" s="16">
        <v>19</v>
      </c>
      <c r="K41" s="16">
        <v>60</v>
      </c>
      <c r="L41" s="16">
        <v>48</v>
      </c>
      <c r="M41" s="16">
        <v>2.2000000000000002</v>
      </c>
      <c r="N41" s="16">
        <f t="shared" si="0"/>
        <v>1.0295999999999998</v>
      </c>
      <c r="O41" s="14"/>
    </row>
    <row r="42" spans="1:15" ht="15.75">
      <c r="A42" s="14"/>
      <c r="B42" s="19">
        <f>SUM(B12:B41)</f>
        <v>768.04</v>
      </c>
      <c r="C42" s="14"/>
      <c r="D42" s="14"/>
      <c r="E42" s="14"/>
      <c r="F42" s="14"/>
      <c r="G42" s="14"/>
      <c r="H42" s="14"/>
      <c r="I42" s="14"/>
      <c r="J42" s="14"/>
      <c r="K42" s="20"/>
      <c r="L42" s="14"/>
      <c r="M42" s="14"/>
      <c r="N42" s="21">
        <f>SUM(N12:N41)</f>
        <v>30.542919999999995</v>
      </c>
      <c r="O42" s="14"/>
    </row>
    <row r="45" spans="1:15">
      <c r="A45" s="1"/>
      <c r="B45" s="1"/>
      <c r="C45" s="1"/>
      <c r="D45" s="1"/>
      <c r="E45" s="2" t="s">
        <v>0</v>
      </c>
      <c r="F45" s="2"/>
      <c r="G45" s="2"/>
      <c r="H45" s="2"/>
      <c r="I45" s="2"/>
      <c r="J45" s="2"/>
      <c r="K45" s="2"/>
      <c r="L45" s="2"/>
      <c r="M45" s="2"/>
      <c r="N45" s="22"/>
      <c r="O45" s="1"/>
    </row>
    <row r="46" spans="1:15">
      <c r="A46" s="1"/>
      <c r="B46" s="1"/>
      <c r="C46" s="1"/>
      <c r="D46" s="1"/>
      <c r="E46" s="2" t="s">
        <v>1</v>
      </c>
      <c r="F46" s="2"/>
      <c r="G46" s="2"/>
      <c r="H46" s="2"/>
      <c r="I46" s="2"/>
      <c r="J46" s="2"/>
      <c r="K46" s="2"/>
      <c r="L46" s="2"/>
      <c r="M46" s="2"/>
      <c r="N46" s="22"/>
      <c r="O46" s="1"/>
    </row>
    <row r="47" spans="1:15">
      <c r="A47" s="1"/>
      <c r="B47" s="1"/>
      <c r="C47" s="1"/>
      <c r="D47" s="1"/>
      <c r="E47" s="2" t="s">
        <v>2</v>
      </c>
      <c r="F47" s="2"/>
      <c r="G47" s="2"/>
      <c r="H47" s="2"/>
      <c r="I47" s="2"/>
      <c r="J47" s="2"/>
      <c r="K47" s="2"/>
      <c r="L47" s="2"/>
      <c r="M47" s="2"/>
      <c r="N47" s="22"/>
      <c r="O47" s="1"/>
    </row>
    <row r="48" spans="1:15">
      <c r="A48" s="1"/>
      <c r="B48" s="1"/>
      <c r="C48" s="1"/>
      <c r="D48" s="1"/>
      <c r="E48" s="2" t="s">
        <v>3</v>
      </c>
      <c r="F48" s="2"/>
      <c r="G48" s="2"/>
      <c r="H48" s="2"/>
      <c r="I48" s="2"/>
      <c r="J48" s="2"/>
      <c r="K48" s="2"/>
      <c r="L48" s="2"/>
      <c r="M48" s="2"/>
      <c r="N48" s="22"/>
      <c r="O48" s="1"/>
    </row>
    <row r="49" spans="1:15">
      <c r="A49" s="2" t="s">
        <v>4</v>
      </c>
      <c r="B49" s="2"/>
      <c r="C49" s="2"/>
      <c r="D49" s="2"/>
      <c r="E49" s="2" t="s">
        <v>5</v>
      </c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 t="s">
        <v>6</v>
      </c>
      <c r="B50" s="2"/>
      <c r="C50" s="2"/>
      <c r="D50" s="2"/>
      <c r="E50" s="2" t="s">
        <v>7</v>
      </c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 t="s">
        <v>8</v>
      </c>
      <c r="B51" s="2"/>
      <c r="C51" s="2"/>
      <c r="D51" s="2"/>
      <c r="E51" s="2" t="s">
        <v>9</v>
      </c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 t="s">
        <v>10</v>
      </c>
      <c r="B52" s="2"/>
      <c r="C52" s="2"/>
      <c r="D52" s="2"/>
      <c r="E52" s="3">
        <v>44531</v>
      </c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3" t="s">
        <v>11</v>
      </c>
      <c r="B53" s="24" t="s">
        <v>28</v>
      </c>
      <c r="C53" s="25" t="s">
        <v>12</v>
      </c>
      <c r="D53" s="26"/>
      <c r="E53" s="26"/>
      <c r="F53" s="26"/>
      <c r="G53" s="26"/>
      <c r="H53" s="27"/>
      <c r="I53" s="26"/>
      <c r="J53" s="26"/>
      <c r="K53" s="27"/>
      <c r="L53" s="7"/>
      <c r="M53" s="7"/>
      <c r="N53" s="7"/>
    </row>
    <row r="54" spans="1:15" ht="25.5">
      <c r="A54" s="28" t="s">
        <v>11</v>
      </c>
      <c r="B54" s="29" t="s">
        <v>28</v>
      </c>
      <c r="C54" s="7" t="s">
        <v>17</v>
      </c>
      <c r="D54" s="7" t="s">
        <v>18</v>
      </c>
      <c r="E54" s="7" t="s">
        <v>19</v>
      </c>
      <c r="F54" s="7" t="s">
        <v>20</v>
      </c>
      <c r="G54" s="7" t="s">
        <v>21</v>
      </c>
      <c r="H54" s="7" t="s">
        <v>18</v>
      </c>
      <c r="I54" s="7" t="s">
        <v>19</v>
      </c>
      <c r="J54" s="7" t="s">
        <v>20</v>
      </c>
      <c r="K54" s="7" t="s">
        <v>21</v>
      </c>
      <c r="L54" s="7" t="s">
        <v>29</v>
      </c>
      <c r="M54" s="7" t="s">
        <v>30</v>
      </c>
      <c r="N54" s="7" t="s">
        <v>14</v>
      </c>
    </row>
    <row r="55" spans="1:15">
      <c r="A55" s="30"/>
      <c r="B55" s="31"/>
      <c r="C55" s="10" t="s">
        <v>24</v>
      </c>
      <c r="D55" s="7" t="s">
        <v>25</v>
      </c>
      <c r="E55" s="7" t="s">
        <v>25</v>
      </c>
      <c r="F55" s="7" t="s">
        <v>25</v>
      </c>
      <c r="G55" s="7" t="s">
        <v>26</v>
      </c>
      <c r="H55" s="7" t="s">
        <v>25</v>
      </c>
      <c r="I55" s="7" t="s">
        <v>25</v>
      </c>
      <c r="J55" s="7" t="s">
        <v>25</v>
      </c>
      <c r="K55" s="7" t="s">
        <v>26</v>
      </c>
      <c r="L55" s="7" t="s">
        <v>23</v>
      </c>
      <c r="M55" s="7" t="s">
        <v>27</v>
      </c>
      <c r="N55" s="7"/>
    </row>
    <row r="56" spans="1:15" ht="15.75">
      <c r="A56" s="32">
        <v>44531</v>
      </c>
      <c r="B56" s="13">
        <v>28.9</v>
      </c>
      <c r="C56" s="15">
        <v>7.2</v>
      </c>
      <c r="D56" s="16">
        <v>195</v>
      </c>
      <c r="E56" s="16">
        <v>382</v>
      </c>
      <c r="F56" s="16">
        <v>360</v>
      </c>
      <c r="G56" s="16">
        <v>0.3</v>
      </c>
      <c r="H56" s="33">
        <v>21</v>
      </c>
      <c r="I56" s="16">
        <v>62</v>
      </c>
      <c r="J56" s="16">
        <v>36</v>
      </c>
      <c r="K56" s="16">
        <v>4.0999999999999996</v>
      </c>
      <c r="L56" s="16">
        <v>27.43</v>
      </c>
      <c r="M56" s="16">
        <f>B56*3.1/100</f>
        <v>0.89590000000000003</v>
      </c>
      <c r="N56" s="18"/>
    </row>
    <row r="57" spans="1:15" ht="15.75">
      <c r="A57" s="32">
        <v>44532</v>
      </c>
      <c r="B57" s="13">
        <v>28.64</v>
      </c>
      <c r="C57" s="15">
        <v>7.1</v>
      </c>
      <c r="D57" s="16">
        <v>185</v>
      </c>
      <c r="E57" s="16">
        <v>374</v>
      </c>
      <c r="F57" s="16">
        <v>347</v>
      </c>
      <c r="G57" s="16">
        <v>0.4</v>
      </c>
      <c r="H57" s="33">
        <v>16</v>
      </c>
      <c r="I57" s="16">
        <v>54</v>
      </c>
      <c r="J57" s="16">
        <v>30</v>
      </c>
      <c r="K57" s="16">
        <v>4.2</v>
      </c>
      <c r="L57" s="16">
        <v>27.39</v>
      </c>
      <c r="M57" s="16">
        <f t="shared" ref="M57:M86" si="1">B57*3.1/100</f>
        <v>0.88784000000000007</v>
      </c>
      <c r="N57" s="18"/>
    </row>
    <row r="58" spans="1:15" ht="15.75">
      <c r="A58" s="32">
        <v>44533</v>
      </c>
      <c r="B58" s="13">
        <v>28.42</v>
      </c>
      <c r="C58" s="15">
        <v>7.3</v>
      </c>
      <c r="D58" s="16">
        <v>200</v>
      </c>
      <c r="E58" s="16">
        <v>392</v>
      </c>
      <c r="F58" s="16">
        <v>370</v>
      </c>
      <c r="G58" s="16">
        <v>0.2</v>
      </c>
      <c r="H58" s="33">
        <v>27</v>
      </c>
      <c r="I58" s="16">
        <v>62</v>
      </c>
      <c r="J58" s="16">
        <v>41</v>
      </c>
      <c r="K58" s="16">
        <v>4.3</v>
      </c>
      <c r="L58" s="16">
        <v>27.58</v>
      </c>
      <c r="M58" s="16">
        <f t="shared" si="1"/>
        <v>0.88102000000000003</v>
      </c>
      <c r="N58" s="18"/>
    </row>
    <row r="59" spans="1:15" ht="15.75">
      <c r="A59" s="32">
        <v>44534</v>
      </c>
      <c r="B59" s="13">
        <v>28.53</v>
      </c>
      <c r="C59" s="15">
        <v>7.2</v>
      </c>
      <c r="D59" s="16">
        <v>190</v>
      </c>
      <c r="E59" s="16">
        <v>380</v>
      </c>
      <c r="F59" s="16">
        <v>356</v>
      </c>
      <c r="G59" s="16">
        <v>0.3</v>
      </c>
      <c r="H59" s="33">
        <v>20</v>
      </c>
      <c r="I59" s="16">
        <v>50</v>
      </c>
      <c r="J59" s="16">
        <v>33</v>
      </c>
      <c r="K59" s="16">
        <v>4</v>
      </c>
      <c r="L59" s="16">
        <v>27.64</v>
      </c>
      <c r="M59" s="16">
        <f t="shared" si="1"/>
        <v>0.88443000000000016</v>
      </c>
      <c r="N59" s="18"/>
    </row>
    <row r="60" spans="1:15" ht="15.75">
      <c r="A60" s="32">
        <v>44535</v>
      </c>
      <c r="B60" s="13">
        <v>28.34</v>
      </c>
      <c r="C60" s="15">
        <v>7.3</v>
      </c>
      <c r="D60" s="16">
        <v>185</v>
      </c>
      <c r="E60" s="16">
        <v>402</v>
      </c>
      <c r="F60" s="16">
        <v>378</v>
      </c>
      <c r="G60" s="16">
        <v>0.4</v>
      </c>
      <c r="H60" s="33">
        <v>23</v>
      </c>
      <c r="I60" s="16">
        <v>68</v>
      </c>
      <c r="J60" s="16">
        <v>43</v>
      </c>
      <c r="K60" s="16">
        <v>4.2</v>
      </c>
      <c r="L60" s="16">
        <v>27.45</v>
      </c>
      <c r="M60" s="16">
        <f t="shared" si="1"/>
        <v>0.87853999999999999</v>
      </c>
      <c r="N60" s="18"/>
    </row>
    <row r="61" spans="1:15" ht="15.75">
      <c r="A61" s="32">
        <v>44536</v>
      </c>
      <c r="B61" s="13">
        <v>28.73</v>
      </c>
      <c r="C61" s="15">
        <v>7.2</v>
      </c>
      <c r="D61" s="16">
        <v>200</v>
      </c>
      <c r="E61" s="16">
        <v>382</v>
      </c>
      <c r="F61" s="16">
        <v>360</v>
      </c>
      <c r="G61" s="16">
        <v>0.2</v>
      </c>
      <c r="H61" s="33">
        <v>18</v>
      </c>
      <c r="I61" s="16">
        <v>52</v>
      </c>
      <c r="J61" s="16">
        <v>38</v>
      </c>
      <c r="K61" s="16">
        <v>4.0999999999999996</v>
      </c>
      <c r="L61" s="16">
        <v>27.57</v>
      </c>
      <c r="M61" s="16">
        <f t="shared" si="1"/>
        <v>0.89063000000000003</v>
      </c>
      <c r="N61" s="14"/>
    </row>
    <row r="62" spans="1:15" ht="15.75">
      <c r="A62" s="32">
        <v>44537</v>
      </c>
      <c r="B62" s="13">
        <v>28.76</v>
      </c>
      <c r="C62" s="15">
        <v>7.1</v>
      </c>
      <c r="D62" s="16">
        <v>190</v>
      </c>
      <c r="E62" s="16">
        <v>374</v>
      </c>
      <c r="F62" s="16">
        <v>348</v>
      </c>
      <c r="G62" s="16">
        <v>0.3</v>
      </c>
      <c r="H62" s="33">
        <v>28</v>
      </c>
      <c r="I62" s="16">
        <v>44</v>
      </c>
      <c r="J62" s="16">
        <v>40</v>
      </c>
      <c r="K62" s="16">
        <v>4</v>
      </c>
      <c r="L62" s="16" t="s">
        <v>31</v>
      </c>
      <c r="M62" s="16">
        <f t="shared" si="1"/>
        <v>0.89156000000000002</v>
      </c>
      <c r="N62" s="14"/>
    </row>
    <row r="63" spans="1:15" ht="15.75">
      <c r="A63" s="32">
        <v>44538</v>
      </c>
      <c r="B63" s="13">
        <v>27.95</v>
      </c>
      <c r="C63" s="15">
        <v>7.3</v>
      </c>
      <c r="D63" s="16">
        <v>185</v>
      </c>
      <c r="E63" s="16">
        <v>391</v>
      </c>
      <c r="F63" s="16">
        <v>367</v>
      </c>
      <c r="G63" s="16">
        <v>0.2</v>
      </c>
      <c r="H63" s="33">
        <v>17</v>
      </c>
      <c r="I63" s="16">
        <v>60</v>
      </c>
      <c r="J63" s="16">
        <v>31</v>
      </c>
      <c r="K63" s="16">
        <v>44.2</v>
      </c>
      <c r="L63" s="16">
        <v>26.93</v>
      </c>
      <c r="M63" s="16">
        <f t="shared" si="1"/>
        <v>0.86644999999999994</v>
      </c>
      <c r="N63" s="14"/>
    </row>
    <row r="64" spans="1:15" ht="15.75">
      <c r="A64" s="32">
        <v>44539</v>
      </c>
      <c r="B64" s="13">
        <v>27.56</v>
      </c>
      <c r="C64" s="15">
        <v>7.3</v>
      </c>
      <c r="D64" s="16">
        <v>200</v>
      </c>
      <c r="E64" s="16">
        <v>370</v>
      </c>
      <c r="F64" s="16">
        <v>341</v>
      </c>
      <c r="G64" s="16">
        <v>0.4</v>
      </c>
      <c r="H64" s="33">
        <v>21</v>
      </c>
      <c r="I64" s="16">
        <v>43</v>
      </c>
      <c r="J64" s="16">
        <v>27</v>
      </c>
      <c r="K64" s="16">
        <v>4.3</v>
      </c>
      <c r="L64" s="16">
        <v>26.77</v>
      </c>
      <c r="M64" s="16">
        <f t="shared" si="1"/>
        <v>0.8543599999999999</v>
      </c>
      <c r="N64" s="14"/>
    </row>
    <row r="65" spans="1:14" ht="15.75">
      <c r="A65" s="32">
        <v>44540</v>
      </c>
      <c r="B65" s="13">
        <v>27.35</v>
      </c>
      <c r="C65" s="15">
        <v>7.1</v>
      </c>
      <c r="D65" s="16">
        <v>190</v>
      </c>
      <c r="E65" s="16">
        <v>387</v>
      </c>
      <c r="F65" s="16">
        <v>358</v>
      </c>
      <c r="G65" s="16">
        <v>0.3</v>
      </c>
      <c r="H65" s="33">
        <v>16</v>
      </c>
      <c r="I65" s="16">
        <v>70</v>
      </c>
      <c r="J65" s="16">
        <v>42</v>
      </c>
      <c r="K65" s="16">
        <v>4.0999999999999996</v>
      </c>
      <c r="L65" s="16">
        <v>26.57</v>
      </c>
      <c r="M65" s="16">
        <f t="shared" si="1"/>
        <v>0.8478500000000001</v>
      </c>
      <c r="N65" s="14"/>
    </row>
    <row r="66" spans="1:14" ht="15.75">
      <c r="A66" s="32">
        <v>44541</v>
      </c>
      <c r="B66" s="13">
        <v>28.5</v>
      </c>
      <c r="C66" s="15">
        <v>7.3</v>
      </c>
      <c r="D66" s="16">
        <v>185</v>
      </c>
      <c r="E66" s="16">
        <v>400</v>
      </c>
      <c r="F66" s="16">
        <v>350</v>
      </c>
      <c r="G66" s="16">
        <v>0.2</v>
      </c>
      <c r="H66" s="16">
        <v>23</v>
      </c>
      <c r="I66" s="16">
        <v>48</v>
      </c>
      <c r="J66" s="16">
        <v>30</v>
      </c>
      <c r="K66" s="16">
        <v>4.3</v>
      </c>
      <c r="L66" s="16">
        <v>27.46</v>
      </c>
      <c r="M66" s="16">
        <f t="shared" si="1"/>
        <v>0.88350000000000006</v>
      </c>
      <c r="N66" s="14"/>
    </row>
    <row r="67" spans="1:14" ht="15.75">
      <c r="A67" s="32">
        <v>44542</v>
      </c>
      <c r="B67" s="13">
        <v>27.35</v>
      </c>
      <c r="C67" s="15">
        <v>7.2</v>
      </c>
      <c r="D67" s="16">
        <v>200</v>
      </c>
      <c r="E67" s="16">
        <v>408</v>
      </c>
      <c r="F67" s="16">
        <v>386</v>
      </c>
      <c r="G67" s="16">
        <v>0.4</v>
      </c>
      <c r="H67" s="16">
        <v>28</v>
      </c>
      <c r="I67" s="16">
        <v>84</v>
      </c>
      <c r="J67" s="16">
        <v>47</v>
      </c>
      <c r="K67" s="16">
        <v>4.0999999999999996</v>
      </c>
      <c r="L67" s="16">
        <v>26.3</v>
      </c>
      <c r="M67" s="16">
        <f t="shared" si="1"/>
        <v>0.8478500000000001</v>
      </c>
      <c r="N67" s="14"/>
    </row>
    <row r="68" spans="1:14" ht="15.75">
      <c r="A68" s="32">
        <v>44543</v>
      </c>
      <c r="B68" s="13">
        <v>27.22</v>
      </c>
      <c r="C68" s="15">
        <v>7.4</v>
      </c>
      <c r="D68" s="16">
        <v>180</v>
      </c>
      <c r="E68" s="16">
        <v>391</v>
      </c>
      <c r="F68" s="16">
        <v>364</v>
      </c>
      <c r="G68" s="16">
        <v>0.3</v>
      </c>
      <c r="H68" s="16">
        <v>18</v>
      </c>
      <c r="I68" s="16">
        <v>53</v>
      </c>
      <c r="J68" s="16">
        <v>38</v>
      </c>
      <c r="K68" s="16">
        <v>4.2</v>
      </c>
      <c r="L68" s="16">
        <v>26.32</v>
      </c>
      <c r="M68" s="16">
        <f t="shared" si="1"/>
        <v>0.84382000000000001</v>
      </c>
      <c r="N68" s="14"/>
    </row>
    <row r="69" spans="1:14" ht="15.75">
      <c r="A69" s="32">
        <v>44544</v>
      </c>
      <c r="B69" s="13">
        <v>28.37</v>
      </c>
      <c r="C69" s="15">
        <v>7.3</v>
      </c>
      <c r="D69" s="16">
        <v>205</v>
      </c>
      <c r="E69" s="16">
        <v>362</v>
      </c>
      <c r="F69" s="16">
        <v>343</v>
      </c>
      <c r="G69" s="16">
        <v>0.4</v>
      </c>
      <c r="H69" s="16">
        <v>26</v>
      </c>
      <c r="I69" s="16">
        <v>45</v>
      </c>
      <c r="J69" s="16">
        <v>30</v>
      </c>
      <c r="K69" s="16">
        <v>4.2</v>
      </c>
      <c r="L69" s="16">
        <v>27.72</v>
      </c>
      <c r="M69" s="16">
        <f t="shared" si="1"/>
        <v>0.87946999999999997</v>
      </c>
      <c r="N69" s="14"/>
    </row>
    <row r="70" spans="1:14" ht="15.75">
      <c r="A70" s="32">
        <v>44545</v>
      </c>
      <c r="B70" s="13">
        <v>27.58</v>
      </c>
      <c r="C70" s="15">
        <v>7.2</v>
      </c>
      <c r="D70" s="16">
        <v>190</v>
      </c>
      <c r="E70" s="16">
        <v>377</v>
      </c>
      <c r="F70" s="16">
        <v>356</v>
      </c>
      <c r="G70" s="16">
        <v>0.2</v>
      </c>
      <c r="H70" s="16">
        <v>20</v>
      </c>
      <c r="I70" s="16">
        <v>62</v>
      </c>
      <c r="J70" s="16">
        <v>41</v>
      </c>
      <c r="K70" s="16">
        <v>4</v>
      </c>
      <c r="L70" s="16">
        <v>26.41</v>
      </c>
      <c r="M70" s="16">
        <f t="shared" si="1"/>
        <v>0.85497999999999985</v>
      </c>
      <c r="N70" s="14"/>
    </row>
    <row r="71" spans="1:14" ht="15.75">
      <c r="A71" s="32">
        <v>44546</v>
      </c>
      <c r="B71" s="13">
        <v>27.34</v>
      </c>
      <c r="C71" s="15">
        <v>7.3</v>
      </c>
      <c r="D71" s="16">
        <v>195</v>
      </c>
      <c r="E71" s="16">
        <v>392</v>
      </c>
      <c r="F71" s="16">
        <v>372</v>
      </c>
      <c r="G71" s="16">
        <v>0.4</v>
      </c>
      <c r="H71" s="16">
        <v>15</v>
      </c>
      <c r="I71" s="16">
        <v>47</v>
      </c>
      <c r="J71" s="16">
        <v>33</v>
      </c>
      <c r="K71" s="16">
        <v>4.3</v>
      </c>
      <c r="L71" s="16">
        <v>26.73</v>
      </c>
      <c r="M71" s="16">
        <f t="shared" si="1"/>
        <v>0.84754000000000007</v>
      </c>
      <c r="N71" s="14"/>
    </row>
    <row r="72" spans="1:14" ht="15.75">
      <c r="A72" s="32">
        <v>44547</v>
      </c>
      <c r="B72" s="13">
        <v>28.45</v>
      </c>
      <c r="C72" s="15">
        <v>7.1</v>
      </c>
      <c r="D72" s="16">
        <v>190</v>
      </c>
      <c r="E72" s="16">
        <v>364</v>
      </c>
      <c r="F72" s="16">
        <v>347</v>
      </c>
      <c r="G72" s="16">
        <v>0.3</v>
      </c>
      <c r="H72" s="16">
        <v>19</v>
      </c>
      <c r="I72" s="16">
        <v>58</v>
      </c>
      <c r="J72" s="16">
        <v>29</v>
      </c>
      <c r="K72" s="16">
        <v>4.0999999999999996</v>
      </c>
      <c r="L72" s="16">
        <v>27.38</v>
      </c>
      <c r="M72" s="16">
        <f t="shared" si="1"/>
        <v>0.88195000000000012</v>
      </c>
      <c r="N72" s="14"/>
    </row>
    <row r="73" spans="1:14" ht="15.75">
      <c r="A73" s="32">
        <v>44548</v>
      </c>
      <c r="B73" s="13">
        <v>28.63</v>
      </c>
      <c r="C73" s="15">
        <v>7.2</v>
      </c>
      <c r="D73" s="16">
        <v>185</v>
      </c>
      <c r="E73" s="16">
        <v>380</v>
      </c>
      <c r="F73" s="16">
        <v>359</v>
      </c>
      <c r="G73" s="16">
        <v>0.4</v>
      </c>
      <c r="H73" s="16">
        <v>23</v>
      </c>
      <c r="I73" s="16">
        <v>49</v>
      </c>
      <c r="J73" s="16">
        <v>40</v>
      </c>
      <c r="K73" s="16">
        <v>4.2</v>
      </c>
      <c r="L73" s="16">
        <v>27.61</v>
      </c>
      <c r="M73" s="16">
        <f t="shared" si="1"/>
        <v>0.88753000000000004</v>
      </c>
      <c r="N73" s="14"/>
    </row>
    <row r="74" spans="1:14" ht="15.75">
      <c r="A74" s="32">
        <v>44549</v>
      </c>
      <c r="B74" s="13">
        <v>27.38</v>
      </c>
      <c r="C74" s="15">
        <v>7.3</v>
      </c>
      <c r="D74" s="16">
        <v>190</v>
      </c>
      <c r="E74" s="16">
        <v>410</v>
      </c>
      <c r="F74" s="16">
        <v>377</v>
      </c>
      <c r="G74" s="16">
        <v>0.2</v>
      </c>
      <c r="H74" s="16">
        <v>27</v>
      </c>
      <c r="I74" s="16">
        <v>86</v>
      </c>
      <c r="J74" s="16">
        <v>45</v>
      </c>
      <c r="K74" s="16">
        <v>4</v>
      </c>
      <c r="L74" s="16">
        <v>26.45</v>
      </c>
      <c r="M74" s="16">
        <f t="shared" si="1"/>
        <v>0.84877999999999998</v>
      </c>
      <c r="N74" s="14"/>
    </row>
    <row r="75" spans="1:14" ht="15.75">
      <c r="A75" s="32">
        <v>44550</v>
      </c>
      <c r="B75" s="13">
        <v>27.59</v>
      </c>
      <c r="C75" s="15">
        <v>7.2</v>
      </c>
      <c r="D75" s="16">
        <v>200</v>
      </c>
      <c r="E75" s="16">
        <v>376</v>
      </c>
      <c r="F75" s="16">
        <v>352</v>
      </c>
      <c r="G75" s="16">
        <v>0.3</v>
      </c>
      <c r="H75" s="16">
        <v>19</v>
      </c>
      <c r="I75" s="16">
        <v>62</v>
      </c>
      <c r="J75" s="16">
        <v>39</v>
      </c>
      <c r="K75" s="16">
        <v>4.2</v>
      </c>
      <c r="L75" s="16">
        <v>26.41</v>
      </c>
      <c r="M75" s="16">
        <f t="shared" si="1"/>
        <v>0.85528999999999999</v>
      </c>
      <c r="N75" s="14"/>
    </row>
    <row r="76" spans="1:14" ht="15.75">
      <c r="A76" s="32">
        <v>44551</v>
      </c>
      <c r="B76" s="13">
        <v>28.32</v>
      </c>
      <c r="C76" s="15">
        <v>7.1</v>
      </c>
      <c r="D76" s="16">
        <v>195</v>
      </c>
      <c r="E76" s="16">
        <v>382</v>
      </c>
      <c r="F76" s="16">
        <v>364</v>
      </c>
      <c r="G76" s="16">
        <v>0.4</v>
      </c>
      <c r="H76" s="16">
        <v>16</v>
      </c>
      <c r="I76" s="16">
        <v>57</v>
      </c>
      <c r="J76" s="16">
        <v>41</v>
      </c>
      <c r="K76" s="16">
        <v>4.0999999999999996</v>
      </c>
      <c r="L76" s="16">
        <v>27.26</v>
      </c>
      <c r="M76" s="16">
        <f t="shared" si="1"/>
        <v>0.87792000000000003</v>
      </c>
      <c r="N76" s="14"/>
    </row>
    <row r="77" spans="1:14" ht="15.75">
      <c r="A77" s="32">
        <v>44552</v>
      </c>
      <c r="B77" s="13">
        <v>28.91</v>
      </c>
      <c r="C77" s="15">
        <v>7.3</v>
      </c>
      <c r="D77" s="16">
        <v>180</v>
      </c>
      <c r="E77" s="16">
        <v>371</v>
      </c>
      <c r="F77" s="16">
        <v>346</v>
      </c>
      <c r="G77" s="16">
        <v>0.2</v>
      </c>
      <c r="H77" s="16">
        <v>21</v>
      </c>
      <c r="I77" s="16">
        <v>60</v>
      </c>
      <c r="J77" s="16">
        <v>49</v>
      </c>
      <c r="K77" s="16">
        <v>4.3</v>
      </c>
      <c r="L77" s="16">
        <v>27.42</v>
      </c>
      <c r="M77" s="16">
        <f t="shared" si="1"/>
        <v>0.89621000000000006</v>
      </c>
      <c r="N77" s="14"/>
    </row>
    <row r="78" spans="1:14" ht="15.75">
      <c r="A78" s="32">
        <v>44553</v>
      </c>
      <c r="B78" s="13">
        <v>28.46</v>
      </c>
      <c r="C78" s="15">
        <v>7.1</v>
      </c>
      <c r="D78" s="16">
        <v>200</v>
      </c>
      <c r="E78" s="16">
        <v>394</v>
      </c>
      <c r="F78" s="16">
        <v>370</v>
      </c>
      <c r="G78" s="16">
        <v>0.4</v>
      </c>
      <c r="H78" s="16">
        <v>26</v>
      </c>
      <c r="I78" s="16">
        <v>56</v>
      </c>
      <c r="J78" s="16">
        <v>33</v>
      </c>
      <c r="K78" s="16">
        <v>4.2</v>
      </c>
      <c r="L78" s="16">
        <v>27.85</v>
      </c>
      <c r="M78" s="16">
        <f t="shared" si="1"/>
        <v>0.88226000000000004</v>
      </c>
      <c r="N78" s="14"/>
    </row>
    <row r="79" spans="1:14" ht="15.75">
      <c r="A79" s="32">
        <v>44554</v>
      </c>
      <c r="B79" s="13">
        <v>28.47</v>
      </c>
      <c r="C79" s="15">
        <v>7.1</v>
      </c>
      <c r="D79" s="16">
        <v>190</v>
      </c>
      <c r="E79" s="16">
        <v>382</v>
      </c>
      <c r="F79" s="16">
        <v>354</v>
      </c>
      <c r="G79" s="16">
        <v>0.2</v>
      </c>
      <c r="H79" s="16">
        <v>15</v>
      </c>
      <c r="I79" s="16">
        <v>42</v>
      </c>
      <c r="J79" s="16">
        <v>41</v>
      </c>
      <c r="K79" s="16">
        <v>4</v>
      </c>
      <c r="L79" s="16">
        <v>27.21</v>
      </c>
      <c r="M79" s="16">
        <f t="shared" si="1"/>
        <v>0.88257000000000008</v>
      </c>
      <c r="N79" s="14"/>
    </row>
    <row r="80" spans="1:14" ht="15.75">
      <c r="A80" s="32">
        <v>44555</v>
      </c>
      <c r="B80" s="13">
        <v>28.47</v>
      </c>
      <c r="C80" s="15">
        <v>7.3</v>
      </c>
      <c r="D80" s="16">
        <v>205</v>
      </c>
      <c r="E80" s="16">
        <v>374</v>
      </c>
      <c r="F80" s="16">
        <v>362</v>
      </c>
      <c r="G80" s="16">
        <v>0.2</v>
      </c>
      <c r="H80" s="16">
        <v>27</v>
      </c>
      <c r="I80" s="16">
        <v>50</v>
      </c>
      <c r="J80" s="16">
        <v>37</v>
      </c>
      <c r="K80" s="16">
        <v>4.0999999999999996</v>
      </c>
      <c r="L80" s="16">
        <v>27.25</v>
      </c>
      <c r="M80" s="16">
        <f t="shared" si="1"/>
        <v>0.88257000000000008</v>
      </c>
      <c r="N80" s="14"/>
    </row>
    <row r="81" spans="1:17" ht="15.75">
      <c r="A81" s="32">
        <v>44556</v>
      </c>
      <c r="B81" s="13">
        <v>28.46</v>
      </c>
      <c r="C81" s="15">
        <v>7.3</v>
      </c>
      <c r="D81" s="16">
        <v>180</v>
      </c>
      <c r="E81" s="16">
        <v>408</v>
      </c>
      <c r="F81" s="16">
        <v>385</v>
      </c>
      <c r="G81" s="16">
        <v>0.4</v>
      </c>
      <c r="H81" s="16">
        <v>21</v>
      </c>
      <c r="I81" s="16">
        <v>82</v>
      </c>
      <c r="J81" s="16">
        <v>44</v>
      </c>
      <c r="K81" s="16">
        <v>4.2</v>
      </c>
      <c r="L81" s="16">
        <v>27.31</v>
      </c>
      <c r="M81" s="16">
        <f t="shared" si="1"/>
        <v>0.88226000000000004</v>
      </c>
      <c r="N81" s="14"/>
    </row>
    <row r="82" spans="1:17" ht="15.75">
      <c r="A82" s="32">
        <v>44557</v>
      </c>
      <c r="B82" s="13">
        <v>28.3</v>
      </c>
      <c r="C82" s="15">
        <v>7.2</v>
      </c>
      <c r="D82" s="16">
        <v>195</v>
      </c>
      <c r="E82" s="16">
        <v>366</v>
      </c>
      <c r="F82" s="16">
        <v>348</v>
      </c>
      <c r="G82" s="16">
        <v>0.3</v>
      </c>
      <c r="H82" s="16">
        <v>17</v>
      </c>
      <c r="I82" s="16">
        <v>51</v>
      </c>
      <c r="J82" s="16">
        <v>37</v>
      </c>
      <c r="K82" s="16">
        <v>4</v>
      </c>
      <c r="L82" s="16">
        <v>27.63</v>
      </c>
      <c r="M82" s="16">
        <f t="shared" si="1"/>
        <v>0.87730000000000008</v>
      </c>
      <c r="N82" s="14"/>
    </row>
    <row r="83" spans="1:17" ht="15.75">
      <c r="A83" s="32">
        <v>44558</v>
      </c>
      <c r="B83" s="13">
        <v>28.41</v>
      </c>
      <c r="C83" s="15">
        <v>7.3</v>
      </c>
      <c r="D83" s="16">
        <v>190</v>
      </c>
      <c r="E83" s="16">
        <v>380</v>
      </c>
      <c r="F83" s="16">
        <v>362</v>
      </c>
      <c r="G83" s="16">
        <v>0.4</v>
      </c>
      <c r="H83" s="16">
        <v>26</v>
      </c>
      <c r="I83" s="16">
        <v>62</v>
      </c>
      <c r="J83" s="16">
        <v>41</v>
      </c>
      <c r="K83" s="16">
        <v>4.0999999999999996</v>
      </c>
      <c r="L83" s="16">
        <v>27.25</v>
      </c>
      <c r="M83" s="16">
        <f t="shared" si="1"/>
        <v>0.88070999999999999</v>
      </c>
      <c r="N83" s="14"/>
    </row>
    <row r="84" spans="1:17" ht="15.75">
      <c r="A84" s="32">
        <v>44559</v>
      </c>
      <c r="B84" s="13">
        <v>28.94</v>
      </c>
      <c r="C84" s="15">
        <v>7.2</v>
      </c>
      <c r="D84" s="16">
        <v>200</v>
      </c>
      <c r="E84" s="16">
        <v>388</v>
      </c>
      <c r="F84" s="16">
        <v>350</v>
      </c>
      <c r="G84" s="16">
        <v>0.2</v>
      </c>
      <c r="H84" s="16">
        <v>19</v>
      </c>
      <c r="I84" s="16">
        <v>47</v>
      </c>
      <c r="J84" s="16">
        <v>48</v>
      </c>
      <c r="K84" s="16">
        <v>4.3</v>
      </c>
      <c r="L84" s="16">
        <v>27.4</v>
      </c>
      <c r="M84" s="16">
        <f t="shared" si="1"/>
        <v>0.89714000000000016</v>
      </c>
      <c r="N84" s="14"/>
    </row>
    <row r="85" spans="1:17" ht="15.75">
      <c r="A85" s="32">
        <v>44560</v>
      </c>
      <c r="B85" s="13">
        <v>28.67</v>
      </c>
      <c r="C85" s="16">
        <v>7.1</v>
      </c>
      <c r="D85" s="16">
        <v>205</v>
      </c>
      <c r="E85" s="16">
        <v>394</v>
      </c>
      <c r="F85" s="16">
        <v>369</v>
      </c>
      <c r="G85" s="16">
        <v>0.3</v>
      </c>
      <c r="H85" s="16">
        <v>16</v>
      </c>
      <c r="I85" s="16">
        <v>54</v>
      </c>
      <c r="J85" s="16">
        <v>30</v>
      </c>
      <c r="K85" s="16">
        <v>4.0999999999999996</v>
      </c>
      <c r="L85" s="16">
        <v>27.75</v>
      </c>
      <c r="M85" s="16">
        <f t="shared" si="1"/>
        <v>0.88877000000000006</v>
      </c>
      <c r="N85" s="14"/>
    </row>
    <row r="86" spans="1:17" ht="15.75">
      <c r="A86" s="32">
        <v>44561</v>
      </c>
      <c r="B86" s="19">
        <v>28.4</v>
      </c>
      <c r="C86" s="21">
        <v>7.3</v>
      </c>
      <c r="D86" s="21">
        <v>195</v>
      </c>
      <c r="E86" s="21">
        <v>368</v>
      </c>
      <c r="F86" s="21">
        <v>346</v>
      </c>
      <c r="G86" s="21">
        <v>0.4</v>
      </c>
      <c r="H86" s="21">
        <v>22</v>
      </c>
      <c r="I86" s="21">
        <v>48</v>
      </c>
      <c r="J86" s="20">
        <v>37</v>
      </c>
      <c r="K86" s="21">
        <v>4.3</v>
      </c>
      <c r="L86" s="21">
        <v>27.43</v>
      </c>
      <c r="M86" s="16">
        <f t="shared" si="1"/>
        <v>0.88039999999999996</v>
      </c>
      <c r="N86" s="14"/>
    </row>
    <row r="87" spans="1:17" ht="15.75">
      <c r="A87" s="19"/>
      <c r="B87" s="19">
        <f>SUM(B56:B86)</f>
        <v>875.40000000000009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21">
        <f>SUM(M56:M86)</f>
        <v>27.137400000000003</v>
      </c>
      <c r="N87" s="19"/>
    </row>
    <row r="90" spans="1:17">
      <c r="A90" s="1"/>
      <c r="B90" s="1"/>
      <c r="C90" s="1"/>
      <c r="D90" s="1"/>
      <c r="E90" s="1"/>
      <c r="F90" s="2" t="s">
        <v>0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1"/>
    </row>
    <row r="91" spans="1:17">
      <c r="A91" s="1"/>
      <c r="B91" s="1"/>
      <c r="C91" s="1"/>
      <c r="D91" s="1"/>
      <c r="E91" s="1"/>
      <c r="F91" s="2" t="s">
        <v>1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1"/>
    </row>
    <row r="92" spans="1:17">
      <c r="A92" s="1"/>
      <c r="B92" s="1"/>
      <c r="C92" s="1"/>
      <c r="D92" s="1"/>
      <c r="E92" s="1"/>
      <c r="F92" s="2" t="s">
        <v>2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1"/>
    </row>
    <row r="93" spans="1:17">
      <c r="A93" s="1"/>
      <c r="B93" s="1"/>
      <c r="C93" s="1"/>
      <c r="D93" s="1"/>
      <c r="E93" s="1"/>
      <c r="F93" s="2" t="s">
        <v>3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1"/>
    </row>
    <row r="94" spans="1:17">
      <c r="A94" s="2" t="s">
        <v>4</v>
      </c>
      <c r="B94" s="2"/>
      <c r="C94" s="2"/>
      <c r="D94" s="2"/>
      <c r="E94" s="2"/>
      <c r="F94" s="2" t="s">
        <v>5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>
      <c r="A95" s="2" t="s">
        <v>6</v>
      </c>
      <c r="B95" s="2"/>
      <c r="C95" s="2"/>
      <c r="D95" s="2"/>
      <c r="E95" s="2"/>
      <c r="F95" s="2" t="s">
        <v>32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>
      <c r="A96" s="2" t="s">
        <v>8</v>
      </c>
      <c r="B96" s="2"/>
      <c r="C96" s="2"/>
      <c r="D96" s="2"/>
      <c r="E96" s="2"/>
      <c r="F96" s="2" t="s">
        <v>9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>
      <c r="A97" s="2" t="s">
        <v>10</v>
      </c>
      <c r="B97" s="2"/>
      <c r="C97" s="2"/>
      <c r="D97" s="2"/>
      <c r="E97" s="2"/>
      <c r="F97" s="3">
        <v>44562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>
      <c r="A98" s="4" t="s">
        <v>11</v>
      </c>
      <c r="B98" s="5"/>
      <c r="C98" s="5"/>
      <c r="D98" s="6" t="s">
        <v>12</v>
      </c>
      <c r="E98" s="6"/>
      <c r="F98" s="6"/>
      <c r="G98" s="6"/>
      <c r="H98" s="6"/>
      <c r="I98" s="6" t="s">
        <v>13</v>
      </c>
      <c r="J98" s="6"/>
      <c r="K98" s="6"/>
      <c r="L98" s="6"/>
      <c r="M98" s="7"/>
      <c r="N98" s="7"/>
      <c r="O98" s="7"/>
      <c r="P98" s="6" t="s">
        <v>14</v>
      </c>
    </row>
    <row r="99" spans="1:17" ht="38.25">
      <c r="A99" s="4"/>
      <c r="B99" s="5" t="s">
        <v>33</v>
      </c>
      <c r="C99" s="5" t="s">
        <v>34</v>
      </c>
      <c r="D99" s="7" t="s">
        <v>17</v>
      </c>
      <c r="E99" s="7" t="s">
        <v>18</v>
      </c>
      <c r="F99" s="7" t="s">
        <v>19</v>
      </c>
      <c r="G99" s="7" t="s">
        <v>20</v>
      </c>
      <c r="H99" s="7" t="s">
        <v>21</v>
      </c>
      <c r="I99" s="8" t="s">
        <v>17</v>
      </c>
      <c r="J99" s="7" t="s">
        <v>18</v>
      </c>
      <c r="K99" s="7" t="s">
        <v>19</v>
      </c>
      <c r="L99" s="7" t="s">
        <v>20</v>
      </c>
      <c r="M99" s="7" t="s">
        <v>21</v>
      </c>
      <c r="N99" s="7" t="s">
        <v>34</v>
      </c>
      <c r="O99" s="7" t="s">
        <v>22</v>
      </c>
      <c r="P99" s="6"/>
    </row>
    <row r="100" spans="1:17">
      <c r="A100" s="4"/>
      <c r="B100" s="5" t="s">
        <v>23</v>
      </c>
      <c r="C100" s="5" t="s">
        <v>23</v>
      </c>
      <c r="D100" s="10" t="s">
        <v>24</v>
      </c>
      <c r="E100" s="7" t="s">
        <v>25</v>
      </c>
      <c r="F100" s="7" t="s">
        <v>25</v>
      </c>
      <c r="G100" s="7" t="s">
        <v>25</v>
      </c>
      <c r="H100" s="7" t="s">
        <v>26</v>
      </c>
      <c r="I100" s="11" t="s">
        <v>24</v>
      </c>
      <c r="J100" s="7" t="s">
        <v>25</v>
      </c>
      <c r="K100" s="7" t="s">
        <v>25</v>
      </c>
      <c r="L100" s="7" t="s">
        <v>25</v>
      </c>
      <c r="M100" s="7" t="s">
        <v>26</v>
      </c>
      <c r="N100" s="7" t="s">
        <v>23</v>
      </c>
      <c r="O100" s="7" t="s">
        <v>27</v>
      </c>
      <c r="P100" s="6"/>
    </row>
    <row r="101" spans="1:17" ht="15.75">
      <c r="A101" s="32">
        <v>44562</v>
      </c>
      <c r="B101" s="13">
        <v>28.84</v>
      </c>
      <c r="C101" s="34">
        <v>27.32</v>
      </c>
      <c r="D101" s="15">
        <v>7.3</v>
      </c>
      <c r="E101" s="16">
        <v>185</v>
      </c>
      <c r="F101" s="16">
        <v>362</v>
      </c>
      <c r="G101" s="16">
        <v>347</v>
      </c>
      <c r="H101" s="16">
        <v>0.4</v>
      </c>
      <c r="I101" s="17">
        <v>7.2</v>
      </c>
      <c r="J101" s="16">
        <v>25</v>
      </c>
      <c r="K101" s="16">
        <v>49</v>
      </c>
      <c r="L101" s="16">
        <v>41</v>
      </c>
      <c r="M101" s="16">
        <v>4.3</v>
      </c>
      <c r="N101" s="34">
        <v>27.32</v>
      </c>
      <c r="O101" s="34">
        <f>B101*3/100</f>
        <v>0.86519999999999997</v>
      </c>
      <c r="P101" s="18"/>
    </row>
    <row r="102" spans="1:17" ht="15.75">
      <c r="A102" s="32">
        <v>44563</v>
      </c>
      <c r="B102" s="13">
        <v>28.63</v>
      </c>
      <c r="C102" s="34">
        <v>27.47</v>
      </c>
      <c r="D102" s="15">
        <v>7.2</v>
      </c>
      <c r="E102" s="16">
        <v>195</v>
      </c>
      <c r="F102" s="16">
        <v>388</v>
      </c>
      <c r="G102" s="16">
        <v>370</v>
      </c>
      <c r="H102" s="16">
        <v>0.2</v>
      </c>
      <c r="I102" s="17">
        <v>7.1</v>
      </c>
      <c r="J102" s="16">
        <v>20</v>
      </c>
      <c r="K102" s="16">
        <v>67</v>
      </c>
      <c r="L102" s="16">
        <v>34</v>
      </c>
      <c r="M102" s="16">
        <v>4.3</v>
      </c>
      <c r="N102" s="34">
        <v>27.47</v>
      </c>
      <c r="O102" s="34">
        <f t="shared" ref="O102:O131" si="2">B102*3/100</f>
        <v>0.8589</v>
      </c>
      <c r="P102" s="18"/>
    </row>
    <row r="103" spans="1:17" ht="15.75">
      <c r="A103" s="32">
        <v>44564</v>
      </c>
      <c r="B103" s="13">
        <v>28.73</v>
      </c>
      <c r="C103" s="34">
        <v>27.38</v>
      </c>
      <c r="D103" s="15">
        <v>7</v>
      </c>
      <c r="E103" s="16">
        <v>190</v>
      </c>
      <c r="F103" s="16">
        <v>405</v>
      </c>
      <c r="G103" s="16">
        <v>392</v>
      </c>
      <c r="H103" s="16">
        <v>0.2</v>
      </c>
      <c r="I103" s="17">
        <v>7.2</v>
      </c>
      <c r="J103" s="16">
        <v>16</v>
      </c>
      <c r="K103" s="16">
        <v>82</v>
      </c>
      <c r="L103" s="16">
        <v>28</v>
      </c>
      <c r="M103" s="16">
        <v>4</v>
      </c>
      <c r="N103" s="34">
        <v>27.38</v>
      </c>
      <c r="O103" s="34">
        <f t="shared" si="2"/>
        <v>0.8619</v>
      </c>
      <c r="P103" s="18"/>
    </row>
    <row r="104" spans="1:17" ht="15.75">
      <c r="A104" s="32">
        <v>44565</v>
      </c>
      <c r="B104" s="13">
        <v>28.67</v>
      </c>
      <c r="C104" s="34">
        <v>27.28</v>
      </c>
      <c r="D104" s="15">
        <v>7.1</v>
      </c>
      <c r="E104" s="16">
        <v>200</v>
      </c>
      <c r="F104" s="16">
        <v>374</v>
      </c>
      <c r="G104" s="16">
        <v>356</v>
      </c>
      <c r="H104" s="16">
        <v>0.4</v>
      </c>
      <c r="I104" s="17">
        <v>7</v>
      </c>
      <c r="J104" s="16">
        <v>17</v>
      </c>
      <c r="K104" s="16">
        <v>60</v>
      </c>
      <c r="L104" s="16">
        <v>45</v>
      </c>
      <c r="M104" s="16">
        <v>4.2</v>
      </c>
      <c r="N104" s="34">
        <v>27.28</v>
      </c>
      <c r="O104" s="34">
        <f t="shared" si="2"/>
        <v>0.86010000000000009</v>
      </c>
      <c r="P104" s="18"/>
    </row>
    <row r="105" spans="1:17" ht="15.75">
      <c r="A105" s="32">
        <v>44566</v>
      </c>
      <c r="B105" s="13">
        <v>28.48</v>
      </c>
      <c r="C105" s="34">
        <v>27.12</v>
      </c>
      <c r="D105" s="15">
        <v>7.2</v>
      </c>
      <c r="E105" s="16">
        <v>195</v>
      </c>
      <c r="F105" s="16">
        <v>414</v>
      </c>
      <c r="G105" s="16">
        <v>384</v>
      </c>
      <c r="H105" s="16">
        <v>0.3</v>
      </c>
      <c r="I105" s="17">
        <v>7.1</v>
      </c>
      <c r="J105" s="16">
        <v>25</v>
      </c>
      <c r="K105" s="16">
        <v>84</v>
      </c>
      <c r="L105" s="16">
        <v>40</v>
      </c>
      <c r="M105" s="16">
        <v>4.3</v>
      </c>
      <c r="N105" s="34">
        <v>27.12</v>
      </c>
      <c r="O105" s="34">
        <f t="shared" si="2"/>
        <v>0.85439999999999994</v>
      </c>
      <c r="P105" s="18"/>
    </row>
    <row r="106" spans="1:17" ht="15.75">
      <c r="A106" s="32">
        <v>44567</v>
      </c>
      <c r="B106" s="13">
        <v>28.36</v>
      </c>
      <c r="C106" s="34">
        <v>27.17</v>
      </c>
      <c r="D106" s="15">
        <v>7.3</v>
      </c>
      <c r="E106" s="16">
        <v>180</v>
      </c>
      <c r="F106" s="16">
        <v>362</v>
      </c>
      <c r="G106" s="16">
        <v>346</v>
      </c>
      <c r="H106" s="16">
        <v>0.2</v>
      </c>
      <c r="I106" s="17">
        <v>7.2</v>
      </c>
      <c r="J106" s="16">
        <v>20</v>
      </c>
      <c r="K106" s="16">
        <v>57</v>
      </c>
      <c r="L106" s="16">
        <v>29</v>
      </c>
      <c r="M106" s="16">
        <v>4.0999999999999996</v>
      </c>
      <c r="N106" s="34">
        <v>27.17</v>
      </c>
      <c r="O106" s="34">
        <f t="shared" si="2"/>
        <v>0.8508</v>
      </c>
      <c r="P106" s="14"/>
    </row>
    <row r="107" spans="1:17" ht="15.75">
      <c r="A107" s="32">
        <v>44568</v>
      </c>
      <c r="B107" s="13">
        <v>28.45</v>
      </c>
      <c r="C107" s="34">
        <v>26.87</v>
      </c>
      <c r="D107" s="15">
        <v>7.2</v>
      </c>
      <c r="E107" s="16">
        <v>195</v>
      </c>
      <c r="F107" s="16">
        <v>388</v>
      </c>
      <c r="G107" s="16">
        <v>372</v>
      </c>
      <c r="H107" s="16">
        <v>0.3</v>
      </c>
      <c r="I107" s="17">
        <v>7.1</v>
      </c>
      <c r="J107" s="16">
        <v>16</v>
      </c>
      <c r="K107" s="16">
        <v>49</v>
      </c>
      <c r="L107" s="16">
        <v>38</v>
      </c>
      <c r="M107" s="16">
        <v>4.3</v>
      </c>
      <c r="N107" s="34">
        <v>26.87</v>
      </c>
      <c r="O107" s="34">
        <f t="shared" si="2"/>
        <v>0.85349999999999993</v>
      </c>
      <c r="P107" s="14"/>
    </row>
    <row r="108" spans="1:17" ht="15.75">
      <c r="A108" s="32">
        <v>44569</v>
      </c>
      <c r="B108" s="13">
        <v>27.95</v>
      </c>
      <c r="C108" s="34">
        <v>26.44</v>
      </c>
      <c r="D108" s="15">
        <v>7.1</v>
      </c>
      <c r="E108" s="16">
        <v>200</v>
      </c>
      <c r="F108" s="16">
        <v>392</v>
      </c>
      <c r="G108" s="16">
        <v>380</v>
      </c>
      <c r="H108" s="16">
        <v>0.2</v>
      </c>
      <c r="I108" s="17">
        <v>7</v>
      </c>
      <c r="J108" s="16">
        <v>24</v>
      </c>
      <c r="K108" s="16">
        <v>60</v>
      </c>
      <c r="L108" s="16">
        <v>46</v>
      </c>
      <c r="M108" s="16">
        <v>4</v>
      </c>
      <c r="N108" s="34">
        <v>26.44</v>
      </c>
      <c r="O108" s="34">
        <f t="shared" si="2"/>
        <v>0.83849999999999991</v>
      </c>
      <c r="P108" s="14"/>
    </row>
    <row r="109" spans="1:17" ht="15.75">
      <c r="A109" s="32">
        <v>44570</v>
      </c>
      <c r="B109" s="13">
        <v>27.66</v>
      </c>
      <c r="C109" s="34">
        <v>26.48</v>
      </c>
      <c r="D109" s="15">
        <v>7.3</v>
      </c>
      <c r="E109" s="16">
        <v>195</v>
      </c>
      <c r="F109" s="16">
        <v>418</v>
      </c>
      <c r="G109" s="16">
        <v>392</v>
      </c>
      <c r="H109" s="16">
        <v>0.4</v>
      </c>
      <c r="I109" s="17">
        <v>7.2</v>
      </c>
      <c r="J109" s="16">
        <v>18</v>
      </c>
      <c r="K109" s="16">
        <v>72</v>
      </c>
      <c r="L109" s="16">
        <v>40</v>
      </c>
      <c r="M109" s="16">
        <v>4.3</v>
      </c>
      <c r="N109" s="34">
        <v>26.48</v>
      </c>
      <c r="O109" s="34">
        <f t="shared" si="2"/>
        <v>0.82980000000000009</v>
      </c>
      <c r="P109" s="14"/>
    </row>
    <row r="110" spans="1:17" ht="15.75">
      <c r="A110" s="32">
        <v>44571</v>
      </c>
      <c r="B110" s="13">
        <v>27.45</v>
      </c>
      <c r="C110" s="34">
        <v>26.16</v>
      </c>
      <c r="D110" s="15">
        <v>7.3</v>
      </c>
      <c r="E110" s="16">
        <v>200</v>
      </c>
      <c r="F110" s="16">
        <v>374</v>
      </c>
      <c r="G110" s="16">
        <v>349</v>
      </c>
      <c r="H110" s="16">
        <v>0.3</v>
      </c>
      <c r="I110" s="17">
        <v>7.1</v>
      </c>
      <c r="J110" s="16">
        <v>16</v>
      </c>
      <c r="K110" s="16">
        <v>47</v>
      </c>
      <c r="L110" s="16">
        <v>36</v>
      </c>
      <c r="M110" s="16">
        <v>4.0999999999999996</v>
      </c>
      <c r="N110" s="34">
        <v>26.16</v>
      </c>
      <c r="O110" s="34">
        <f t="shared" si="2"/>
        <v>0.8234999999999999</v>
      </c>
      <c r="P110" s="14"/>
    </row>
    <row r="111" spans="1:17" ht="15.75">
      <c r="A111" s="32">
        <v>44572</v>
      </c>
      <c r="B111" s="13">
        <v>28.6</v>
      </c>
      <c r="C111" s="34">
        <v>27.32</v>
      </c>
      <c r="D111" s="15">
        <v>7.3</v>
      </c>
      <c r="E111" s="16">
        <v>195</v>
      </c>
      <c r="F111" s="16">
        <v>387</v>
      </c>
      <c r="G111" s="16">
        <v>366</v>
      </c>
      <c r="H111" s="16">
        <v>0.2</v>
      </c>
      <c r="I111" s="17">
        <v>7.1</v>
      </c>
      <c r="J111" s="16">
        <v>27</v>
      </c>
      <c r="K111" s="16">
        <v>64</v>
      </c>
      <c r="L111" s="16">
        <v>29</v>
      </c>
      <c r="M111" s="16">
        <v>4.3</v>
      </c>
      <c r="N111" s="34">
        <v>27.32</v>
      </c>
      <c r="O111" s="34">
        <f t="shared" si="2"/>
        <v>0.8580000000000001</v>
      </c>
      <c r="P111" s="14"/>
    </row>
    <row r="112" spans="1:17" ht="15.75">
      <c r="A112" s="32">
        <v>44573</v>
      </c>
      <c r="B112" s="13">
        <v>27.46</v>
      </c>
      <c r="C112" s="34">
        <v>26.15</v>
      </c>
      <c r="D112" s="15">
        <v>7.4</v>
      </c>
      <c r="E112" s="16">
        <v>180</v>
      </c>
      <c r="F112" s="16">
        <v>410</v>
      </c>
      <c r="G112" s="16">
        <v>374</v>
      </c>
      <c r="H112" s="16">
        <v>0.4</v>
      </c>
      <c r="I112" s="17">
        <v>7.3</v>
      </c>
      <c r="J112" s="16">
        <v>20</v>
      </c>
      <c r="K112" s="16">
        <v>80</v>
      </c>
      <c r="L112" s="16">
        <v>41</v>
      </c>
      <c r="M112" s="16">
        <v>4.0999999999999996</v>
      </c>
      <c r="N112" s="34">
        <v>26.15</v>
      </c>
      <c r="O112" s="34">
        <f t="shared" si="2"/>
        <v>0.82379999999999998</v>
      </c>
      <c r="P112" s="14"/>
    </row>
    <row r="113" spans="1:16" ht="15.75">
      <c r="A113" s="32">
        <v>44574</v>
      </c>
      <c r="B113" s="13">
        <v>27.46</v>
      </c>
      <c r="C113" s="34">
        <v>26.28</v>
      </c>
      <c r="D113" s="15">
        <v>7.3</v>
      </c>
      <c r="E113" s="16">
        <v>190</v>
      </c>
      <c r="F113" s="16">
        <v>372</v>
      </c>
      <c r="G113" s="16">
        <v>348</v>
      </c>
      <c r="H113" s="16">
        <v>0.3</v>
      </c>
      <c r="I113" s="17">
        <v>7.2</v>
      </c>
      <c r="J113" s="16">
        <v>16</v>
      </c>
      <c r="K113" s="16">
        <v>59</v>
      </c>
      <c r="L113" s="16">
        <v>37</v>
      </c>
      <c r="M113" s="16">
        <v>4.2</v>
      </c>
      <c r="N113" s="34">
        <v>26.28</v>
      </c>
      <c r="O113" s="34">
        <f t="shared" si="2"/>
        <v>0.82379999999999998</v>
      </c>
      <c r="P113" s="14"/>
    </row>
    <row r="114" spans="1:16" ht="15.75">
      <c r="A114" s="32">
        <v>44575</v>
      </c>
      <c r="B114" s="13">
        <v>28.47</v>
      </c>
      <c r="C114" s="34">
        <v>27.38</v>
      </c>
      <c r="D114" s="15">
        <v>7.4</v>
      </c>
      <c r="E114" s="16">
        <v>195</v>
      </c>
      <c r="F114" s="16">
        <v>390</v>
      </c>
      <c r="G114" s="16">
        <v>361</v>
      </c>
      <c r="H114" s="16">
        <v>0.3</v>
      </c>
      <c r="I114" s="17">
        <v>7.3</v>
      </c>
      <c r="J114" s="16">
        <v>19</v>
      </c>
      <c r="K114" s="16">
        <v>70</v>
      </c>
      <c r="L114" s="16">
        <v>28</v>
      </c>
      <c r="M114" s="16">
        <v>4</v>
      </c>
      <c r="N114" s="34">
        <v>27.38</v>
      </c>
      <c r="O114" s="34">
        <f t="shared" si="2"/>
        <v>0.85409999999999997</v>
      </c>
      <c r="P114" s="14"/>
    </row>
    <row r="115" spans="1:16" ht="15.75">
      <c r="A115" s="32">
        <v>44576</v>
      </c>
      <c r="B115" s="13">
        <v>28.46</v>
      </c>
      <c r="C115" s="34">
        <v>26.95</v>
      </c>
      <c r="D115" s="15">
        <v>7.1</v>
      </c>
      <c r="E115" s="16">
        <v>185</v>
      </c>
      <c r="F115" s="16">
        <v>365</v>
      </c>
      <c r="G115" s="16">
        <v>346</v>
      </c>
      <c r="H115" s="16">
        <v>0.2</v>
      </c>
      <c r="I115" s="17">
        <v>7</v>
      </c>
      <c r="J115" s="16">
        <v>15</v>
      </c>
      <c r="K115" s="16">
        <v>52</v>
      </c>
      <c r="L115" s="16">
        <v>39</v>
      </c>
      <c r="M115" s="16">
        <v>4.0999999999999996</v>
      </c>
      <c r="N115" s="34">
        <v>26.95</v>
      </c>
      <c r="O115" s="34">
        <f t="shared" si="2"/>
        <v>0.8538</v>
      </c>
      <c r="P115" s="14"/>
    </row>
    <row r="116" spans="1:16" ht="15.75">
      <c r="A116" s="32">
        <v>44577</v>
      </c>
      <c r="B116" s="13">
        <v>28.93</v>
      </c>
      <c r="C116" s="34">
        <v>27.64</v>
      </c>
      <c r="D116" s="15">
        <v>7.3</v>
      </c>
      <c r="E116" s="16">
        <v>200</v>
      </c>
      <c r="F116" s="16">
        <v>408</v>
      </c>
      <c r="G116" s="16">
        <v>370</v>
      </c>
      <c r="H116" s="16">
        <v>0.4</v>
      </c>
      <c r="I116" s="17">
        <v>7.2</v>
      </c>
      <c r="J116" s="16">
        <v>21</v>
      </c>
      <c r="K116" s="16">
        <v>74</v>
      </c>
      <c r="L116" s="16">
        <v>45</v>
      </c>
      <c r="M116" s="16">
        <v>4.3</v>
      </c>
      <c r="N116" s="34">
        <v>27.64</v>
      </c>
      <c r="O116" s="34">
        <f t="shared" si="2"/>
        <v>0.86789999999999989</v>
      </c>
      <c r="P116" s="14"/>
    </row>
    <row r="117" spans="1:16" ht="15.75">
      <c r="A117" s="32">
        <v>44578</v>
      </c>
      <c r="B117" s="13">
        <v>28.56</v>
      </c>
      <c r="C117" s="34">
        <v>27.31</v>
      </c>
      <c r="D117" s="15">
        <v>7.2</v>
      </c>
      <c r="E117" s="16">
        <v>180</v>
      </c>
      <c r="F117" s="16">
        <v>381</v>
      </c>
      <c r="G117" s="16">
        <v>348</v>
      </c>
      <c r="H117" s="16">
        <v>0.2</v>
      </c>
      <c r="I117" s="17">
        <v>7.3</v>
      </c>
      <c r="J117" s="16">
        <v>16</v>
      </c>
      <c r="K117" s="16">
        <v>52</v>
      </c>
      <c r="L117" s="16">
        <v>34</v>
      </c>
      <c r="M117" s="16">
        <v>4.0999999999999996</v>
      </c>
      <c r="N117" s="34">
        <v>27.31</v>
      </c>
      <c r="O117" s="34">
        <f t="shared" si="2"/>
        <v>0.8567999999999999</v>
      </c>
      <c r="P117" s="14"/>
    </row>
    <row r="118" spans="1:16" ht="15.75">
      <c r="A118" s="32">
        <v>44579</v>
      </c>
      <c r="B118" s="13">
        <v>28.67</v>
      </c>
      <c r="C118" s="34">
        <v>27.43</v>
      </c>
      <c r="D118" s="15">
        <v>7.4</v>
      </c>
      <c r="E118" s="16">
        <v>195</v>
      </c>
      <c r="F118" s="16">
        <v>388</v>
      </c>
      <c r="G118" s="16">
        <v>364</v>
      </c>
      <c r="H118" s="16">
        <v>0.2</v>
      </c>
      <c r="I118" s="17">
        <v>7.2</v>
      </c>
      <c r="J118" s="16">
        <v>19</v>
      </c>
      <c r="K118" s="16">
        <v>66</v>
      </c>
      <c r="L118" s="16">
        <v>42</v>
      </c>
      <c r="M118" s="16">
        <v>4.3</v>
      </c>
      <c r="N118" s="34">
        <v>27.43</v>
      </c>
      <c r="O118" s="34">
        <f t="shared" si="2"/>
        <v>0.86010000000000009</v>
      </c>
      <c r="P118" s="14"/>
    </row>
    <row r="119" spans="1:16" ht="15.75">
      <c r="A119" s="32">
        <v>44580</v>
      </c>
      <c r="B119" s="13">
        <v>28.57</v>
      </c>
      <c r="C119" s="34">
        <v>27.54</v>
      </c>
      <c r="D119" s="15">
        <v>7.3</v>
      </c>
      <c r="E119" s="16">
        <v>200</v>
      </c>
      <c r="F119" s="16">
        <v>400</v>
      </c>
      <c r="G119" s="16">
        <v>378</v>
      </c>
      <c r="H119" s="16">
        <v>0.4</v>
      </c>
      <c r="I119" s="17">
        <v>7.1</v>
      </c>
      <c r="J119" s="16">
        <v>24</v>
      </c>
      <c r="K119" s="16">
        <v>78</v>
      </c>
      <c r="L119" s="16">
        <v>30</v>
      </c>
      <c r="M119" s="16">
        <v>4.3</v>
      </c>
      <c r="N119" s="34">
        <v>27.54</v>
      </c>
      <c r="O119" s="34">
        <f t="shared" si="2"/>
        <v>0.85710000000000008</v>
      </c>
      <c r="P119" s="14"/>
    </row>
    <row r="120" spans="1:16" ht="15.75">
      <c r="A120" s="32">
        <v>44581</v>
      </c>
      <c r="B120" s="13">
        <v>28.45</v>
      </c>
      <c r="C120" s="34">
        <v>27.28</v>
      </c>
      <c r="D120" s="15">
        <v>7.2</v>
      </c>
      <c r="E120" s="16">
        <v>190</v>
      </c>
      <c r="F120" s="16">
        <v>372</v>
      </c>
      <c r="G120" s="16">
        <v>354</v>
      </c>
      <c r="H120" s="16">
        <v>0.3</v>
      </c>
      <c r="I120" s="17">
        <v>7.1</v>
      </c>
      <c r="J120" s="16">
        <v>18</v>
      </c>
      <c r="K120" s="16">
        <v>54</v>
      </c>
      <c r="L120" s="16">
        <v>41</v>
      </c>
      <c r="M120" s="16">
        <v>4.2</v>
      </c>
      <c r="N120" s="34">
        <v>27.28</v>
      </c>
      <c r="O120" s="34">
        <f t="shared" si="2"/>
        <v>0.85349999999999993</v>
      </c>
      <c r="P120" s="14"/>
    </row>
    <row r="121" spans="1:16" ht="15.75">
      <c r="A121" s="32">
        <v>44582</v>
      </c>
      <c r="B121" s="13">
        <v>28.87</v>
      </c>
      <c r="C121" s="34">
        <v>27.63</v>
      </c>
      <c r="D121" s="15">
        <v>7.4</v>
      </c>
      <c r="E121" s="16">
        <v>185</v>
      </c>
      <c r="F121" s="16">
        <v>380</v>
      </c>
      <c r="G121" s="16">
        <v>369</v>
      </c>
      <c r="H121" s="16">
        <v>0.4</v>
      </c>
      <c r="I121" s="17">
        <v>7.3</v>
      </c>
      <c r="J121" s="16">
        <v>15</v>
      </c>
      <c r="K121" s="16">
        <v>61</v>
      </c>
      <c r="L121" s="16">
        <v>39</v>
      </c>
      <c r="M121" s="16">
        <v>4.4000000000000004</v>
      </c>
      <c r="N121" s="34">
        <v>27.63</v>
      </c>
      <c r="O121" s="34">
        <f t="shared" si="2"/>
        <v>0.86609999999999998</v>
      </c>
      <c r="P121" s="14"/>
    </row>
    <row r="122" spans="1:16" ht="15.75">
      <c r="A122" s="32">
        <v>44583</v>
      </c>
      <c r="B122" s="13">
        <v>28.93</v>
      </c>
      <c r="C122" s="34">
        <v>27.69</v>
      </c>
      <c r="D122" s="15">
        <v>7.2</v>
      </c>
      <c r="E122" s="16">
        <v>190</v>
      </c>
      <c r="F122" s="16">
        <v>372</v>
      </c>
      <c r="G122" s="16">
        <v>355</v>
      </c>
      <c r="H122" s="16">
        <v>0.2</v>
      </c>
      <c r="I122" s="17">
        <v>7.1</v>
      </c>
      <c r="J122" s="16">
        <v>21</v>
      </c>
      <c r="K122" s="16">
        <v>74</v>
      </c>
      <c r="L122" s="16">
        <v>28</v>
      </c>
      <c r="M122" s="16">
        <v>4.0999999999999996</v>
      </c>
      <c r="N122" s="34">
        <v>27.69</v>
      </c>
      <c r="O122" s="34">
        <f t="shared" si="2"/>
        <v>0.86789999999999989</v>
      </c>
      <c r="P122" s="14"/>
    </row>
    <row r="123" spans="1:16" ht="15.75">
      <c r="A123" s="32">
        <v>44584</v>
      </c>
      <c r="B123" s="13">
        <v>28.63</v>
      </c>
      <c r="C123" s="34">
        <v>27.37</v>
      </c>
      <c r="D123" s="15">
        <v>7.1</v>
      </c>
      <c r="E123" s="16">
        <v>200</v>
      </c>
      <c r="F123" s="16">
        <v>405</v>
      </c>
      <c r="G123" s="16">
        <v>370</v>
      </c>
      <c r="H123" s="16">
        <v>0.3</v>
      </c>
      <c r="I123" s="17">
        <v>7</v>
      </c>
      <c r="J123" s="16">
        <v>17</v>
      </c>
      <c r="K123" s="16">
        <v>87</v>
      </c>
      <c r="L123" s="16">
        <v>44</v>
      </c>
      <c r="M123" s="16">
        <v>4.4000000000000004</v>
      </c>
      <c r="N123" s="34">
        <v>27.37</v>
      </c>
      <c r="O123" s="34">
        <f t="shared" si="2"/>
        <v>0.8589</v>
      </c>
      <c r="P123" s="14"/>
    </row>
    <row r="124" spans="1:16" ht="15.75">
      <c r="A124" s="32">
        <v>44585</v>
      </c>
      <c r="B124" s="13">
        <v>28.52</v>
      </c>
      <c r="C124" s="34">
        <v>27.34</v>
      </c>
      <c r="D124" s="15">
        <v>7.3</v>
      </c>
      <c r="E124" s="16">
        <v>185</v>
      </c>
      <c r="F124" s="16">
        <v>364</v>
      </c>
      <c r="G124" s="16">
        <v>352</v>
      </c>
      <c r="H124" s="16">
        <v>0.4</v>
      </c>
      <c r="I124" s="17">
        <v>7.2</v>
      </c>
      <c r="J124" s="16">
        <v>23</v>
      </c>
      <c r="K124" s="16">
        <v>53</v>
      </c>
      <c r="L124" s="16">
        <v>39</v>
      </c>
      <c r="M124" s="16">
        <v>4.2</v>
      </c>
      <c r="N124" s="34">
        <v>27.34</v>
      </c>
      <c r="O124" s="34">
        <f t="shared" si="2"/>
        <v>0.85560000000000003</v>
      </c>
      <c r="P124" s="14"/>
    </row>
    <row r="125" spans="1:16" ht="15.75">
      <c r="A125" s="32">
        <v>44586</v>
      </c>
      <c r="B125" s="13">
        <v>28.57</v>
      </c>
      <c r="C125" s="34">
        <v>27.28</v>
      </c>
      <c r="D125" s="15">
        <v>7.2</v>
      </c>
      <c r="E125" s="16">
        <v>195</v>
      </c>
      <c r="F125" s="16">
        <v>387</v>
      </c>
      <c r="G125" s="16">
        <v>360</v>
      </c>
      <c r="H125" s="16">
        <v>0.2</v>
      </c>
      <c r="I125" s="17">
        <v>7.1</v>
      </c>
      <c r="J125" s="16">
        <v>27</v>
      </c>
      <c r="K125" s="16">
        <v>48</v>
      </c>
      <c r="L125" s="16">
        <v>30</v>
      </c>
      <c r="M125" s="16">
        <v>4.3</v>
      </c>
      <c r="N125" s="34">
        <v>27.28</v>
      </c>
      <c r="O125" s="34">
        <f t="shared" si="2"/>
        <v>0.85710000000000008</v>
      </c>
      <c r="P125" s="14"/>
    </row>
    <row r="126" spans="1:16" ht="15.75">
      <c r="A126" s="32">
        <v>44587</v>
      </c>
      <c r="B126" s="13">
        <v>28.56</v>
      </c>
      <c r="C126" s="34">
        <v>27.36</v>
      </c>
      <c r="D126" s="15">
        <v>7.4</v>
      </c>
      <c r="E126" s="16">
        <v>180</v>
      </c>
      <c r="F126" s="16">
        <v>370</v>
      </c>
      <c r="G126" s="16">
        <v>348</v>
      </c>
      <c r="H126" s="16">
        <v>0.3</v>
      </c>
      <c r="I126" s="17">
        <v>7.3</v>
      </c>
      <c r="J126" s="16">
        <v>20</v>
      </c>
      <c r="K126" s="16">
        <v>51</v>
      </c>
      <c r="L126" s="16">
        <v>44</v>
      </c>
      <c r="M126" s="16">
        <v>4.0999999999999996</v>
      </c>
      <c r="N126" s="34">
        <v>27.36</v>
      </c>
      <c r="O126" s="34">
        <f t="shared" si="2"/>
        <v>0.8567999999999999</v>
      </c>
      <c r="P126" s="14"/>
    </row>
    <row r="127" spans="1:16" ht="15.75">
      <c r="A127" s="32">
        <v>44588</v>
      </c>
      <c r="B127" s="13">
        <v>28.57</v>
      </c>
      <c r="C127" s="34">
        <v>27.32</v>
      </c>
      <c r="D127" s="15">
        <v>7.2</v>
      </c>
      <c r="E127" s="16">
        <v>200</v>
      </c>
      <c r="F127" s="16">
        <v>382</v>
      </c>
      <c r="G127" s="16">
        <v>362</v>
      </c>
      <c r="H127" s="16">
        <v>0.4</v>
      </c>
      <c r="I127" s="17">
        <v>7.1</v>
      </c>
      <c r="J127" s="16">
        <v>25</v>
      </c>
      <c r="K127" s="16">
        <v>68</v>
      </c>
      <c r="L127" s="16">
        <v>34</v>
      </c>
      <c r="M127" s="16">
        <v>4.2</v>
      </c>
      <c r="N127" s="34">
        <v>27.32</v>
      </c>
      <c r="O127" s="34">
        <f t="shared" si="2"/>
        <v>0.85710000000000008</v>
      </c>
      <c r="P127" s="14"/>
    </row>
    <row r="128" spans="1:16" ht="15.75">
      <c r="A128" s="32">
        <v>44589</v>
      </c>
      <c r="B128" s="13">
        <v>28.59</v>
      </c>
      <c r="C128" s="34">
        <v>27.56</v>
      </c>
      <c r="D128" s="15">
        <v>7.3</v>
      </c>
      <c r="E128" s="16">
        <v>185</v>
      </c>
      <c r="F128" s="16">
        <v>371</v>
      </c>
      <c r="G128" s="16">
        <v>341</v>
      </c>
      <c r="H128" s="16">
        <v>0.2</v>
      </c>
      <c r="I128" s="17">
        <v>7.2</v>
      </c>
      <c r="J128" s="16">
        <v>17</v>
      </c>
      <c r="K128" s="16">
        <v>55</v>
      </c>
      <c r="L128" s="16">
        <v>30</v>
      </c>
      <c r="M128" s="16">
        <v>4.3</v>
      </c>
      <c r="N128" s="34">
        <v>27.56</v>
      </c>
      <c r="O128" s="34">
        <f t="shared" si="2"/>
        <v>0.85769999999999991</v>
      </c>
      <c r="P128" s="14"/>
    </row>
    <row r="129" spans="1:16" ht="15.75">
      <c r="A129" s="32">
        <v>44590</v>
      </c>
      <c r="B129" s="13">
        <v>28.53</v>
      </c>
      <c r="C129" s="34">
        <v>27.19</v>
      </c>
      <c r="D129" s="15">
        <v>7.2</v>
      </c>
      <c r="E129" s="16">
        <v>200</v>
      </c>
      <c r="F129" s="16">
        <v>400</v>
      </c>
      <c r="G129" s="16">
        <v>367</v>
      </c>
      <c r="H129" s="16">
        <v>0.3</v>
      </c>
      <c r="I129" s="17">
        <v>7.1</v>
      </c>
      <c r="J129" s="16">
        <v>24</v>
      </c>
      <c r="K129" s="16">
        <v>62</v>
      </c>
      <c r="L129" s="16">
        <v>42</v>
      </c>
      <c r="M129" s="16">
        <v>4.0999999999999996</v>
      </c>
      <c r="N129" s="34">
        <v>27.19</v>
      </c>
      <c r="O129" s="34">
        <f t="shared" si="2"/>
        <v>0.85589999999999999</v>
      </c>
      <c r="P129" s="14"/>
    </row>
    <row r="130" spans="1:16" ht="15.75">
      <c r="A130" s="32">
        <v>44591</v>
      </c>
      <c r="B130" s="13">
        <v>28.46</v>
      </c>
      <c r="C130" s="13">
        <v>27.38</v>
      </c>
      <c r="D130" s="16">
        <v>7.4</v>
      </c>
      <c r="E130" s="16">
        <v>190</v>
      </c>
      <c r="F130" s="16">
        <v>430</v>
      </c>
      <c r="G130" s="16">
        <v>392</v>
      </c>
      <c r="H130" s="16">
        <v>0.4</v>
      </c>
      <c r="I130" s="17">
        <v>7.3</v>
      </c>
      <c r="J130" s="16">
        <v>15</v>
      </c>
      <c r="K130" s="16">
        <v>88</v>
      </c>
      <c r="L130" s="16">
        <v>39</v>
      </c>
      <c r="M130" s="16">
        <v>4.4000000000000004</v>
      </c>
      <c r="N130" s="13">
        <v>27.38</v>
      </c>
      <c r="O130" s="34">
        <f t="shared" si="2"/>
        <v>0.8538</v>
      </c>
      <c r="P130" s="14"/>
    </row>
    <row r="131" spans="1:16" ht="15.75">
      <c r="A131" s="32">
        <v>44592</v>
      </c>
      <c r="B131" s="20">
        <v>28.84</v>
      </c>
      <c r="C131" s="20">
        <v>27.51</v>
      </c>
      <c r="D131" s="21">
        <v>7.2</v>
      </c>
      <c r="E131" s="16">
        <v>185</v>
      </c>
      <c r="F131" s="21">
        <v>370</v>
      </c>
      <c r="G131" s="21">
        <v>350</v>
      </c>
      <c r="H131" s="21">
        <v>0.2</v>
      </c>
      <c r="I131" s="35">
        <v>7.1</v>
      </c>
      <c r="J131" s="16">
        <v>21</v>
      </c>
      <c r="K131" s="21">
        <v>52</v>
      </c>
      <c r="L131" s="20">
        <v>47</v>
      </c>
      <c r="M131" s="21">
        <v>4.2</v>
      </c>
      <c r="N131" s="20">
        <v>27.51</v>
      </c>
      <c r="O131" s="34">
        <f t="shared" si="2"/>
        <v>0.86519999999999997</v>
      </c>
      <c r="P131" s="14"/>
    </row>
    <row r="132" spans="1:16">
      <c r="A132" s="14" t="s">
        <v>35</v>
      </c>
      <c r="B132" s="14">
        <f>SUM(B101:B131)</f>
        <v>881.92000000000007</v>
      </c>
      <c r="C132" s="14"/>
      <c r="D132" s="14"/>
      <c r="E132" s="14"/>
      <c r="F132" s="14"/>
      <c r="G132" s="14"/>
      <c r="H132" s="14"/>
      <c r="I132" s="36"/>
      <c r="J132" s="14"/>
      <c r="K132" s="14"/>
      <c r="L132" s="20"/>
      <c r="M132" s="14"/>
      <c r="N132" s="14"/>
      <c r="O132" s="13">
        <f>SUM(O101:O131)</f>
        <v>26.457599999999996</v>
      </c>
      <c r="P132" s="14"/>
    </row>
  </sheetData>
  <mergeCells count="54">
    <mergeCell ref="A97:E97"/>
    <mergeCell ref="F97:Q97"/>
    <mergeCell ref="A98:A100"/>
    <mergeCell ref="D98:H98"/>
    <mergeCell ref="I98:L98"/>
    <mergeCell ref="P98:P100"/>
    <mergeCell ref="A94:E94"/>
    <mergeCell ref="F94:Q94"/>
    <mergeCell ref="A95:E95"/>
    <mergeCell ref="F95:Q95"/>
    <mergeCell ref="A96:E96"/>
    <mergeCell ref="F96:Q96"/>
    <mergeCell ref="A90:E93"/>
    <mergeCell ref="F90:P90"/>
    <mergeCell ref="Q90:Q93"/>
    <mergeCell ref="F91:P91"/>
    <mergeCell ref="F92:P92"/>
    <mergeCell ref="F93:P93"/>
    <mergeCell ref="A52:D52"/>
    <mergeCell ref="E52:O52"/>
    <mergeCell ref="C53:H53"/>
    <mergeCell ref="I53:K53"/>
    <mergeCell ref="A54:A55"/>
    <mergeCell ref="B54:B55"/>
    <mergeCell ref="A49:D49"/>
    <mergeCell ref="E49:O49"/>
    <mergeCell ref="A50:D50"/>
    <mergeCell ref="E50:O50"/>
    <mergeCell ref="A51:D51"/>
    <mergeCell ref="E51:O51"/>
    <mergeCell ref="A45:D48"/>
    <mergeCell ref="E45:M45"/>
    <mergeCell ref="O45:O48"/>
    <mergeCell ref="E46:M46"/>
    <mergeCell ref="E47:M47"/>
    <mergeCell ref="E48:M48"/>
    <mergeCell ref="A8:E8"/>
    <mergeCell ref="F8:P8"/>
    <mergeCell ref="A9:A11"/>
    <mergeCell ref="D9:H9"/>
    <mergeCell ref="I9:L9"/>
    <mergeCell ref="O9:O11"/>
    <mergeCell ref="A5:E5"/>
    <mergeCell ref="F5:P5"/>
    <mergeCell ref="A6:E6"/>
    <mergeCell ref="F6:P6"/>
    <mergeCell ref="A7:E7"/>
    <mergeCell ref="F7:P7"/>
    <mergeCell ref="A1:E4"/>
    <mergeCell ref="F1:O1"/>
    <mergeCell ref="P1:P4"/>
    <mergeCell ref="F2:O2"/>
    <mergeCell ref="F3:O3"/>
    <mergeCell ref="F4:O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Dhundahera 76 MLD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Akash kanojiya</dc:creator>
  <cp:lastModifiedBy>Akash kanojiya</cp:lastModifiedBy>
  <dcterms:created xsi:type="dcterms:W3CDTF">2022-03-10T06:39:01Z</dcterms:created>
  <dcterms:modified xsi:type="dcterms:W3CDTF">2022-03-10T06:39:54Z</dcterms:modified>
</cp:coreProperties>
</file>