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15" windowWidth="19875" windowHeight="7725"/>
  </bookViews>
  <sheets>
    <sheet name="74 MLD STP Indirapuram LAB  " sheetId="1" r:id="rId1"/>
  </sheets>
  <calcPr calcId="125725"/>
</workbook>
</file>

<file path=xl/calcChain.xml><?xml version="1.0" encoding="utf-8"?>
<calcChain xmlns="http://schemas.openxmlformats.org/spreadsheetml/2006/main">
  <c r="C130" i="1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130" s="1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85" s="1"/>
  <c r="O56"/>
  <c r="O55"/>
  <c r="O54"/>
  <c r="R42"/>
  <c r="C42"/>
  <c r="R41"/>
  <c r="O41"/>
  <c r="R40"/>
  <c r="O40"/>
  <c r="R39"/>
  <c r="O39"/>
  <c r="R38"/>
  <c r="O38"/>
  <c r="R37"/>
  <c r="O37"/>
  <c r="R36"/>
  <c r="O36"/>
  <c r="R35"/>
  <c r="O35"/>
  <c r="R34"/>
  <c r="O34"/>
  <c r="R33"/>
  <c r="O33"/>
  <c r="R32"/>
  <c r="O32"/>
  <c r="R31"/>
  <c r="O31"/>
  <c r="R30"/>
  <c r="O30"/>
  <c r="R29"/>
  <c r="O29"/>
  <c r="R28"/>
  <c r="O28"/>
  <c r="R27"/>
  <c r="O27"/>
  <c r="R26"/>
  <c r="O26"/>
  <c r="R25"/>
  <c r="O25"/>
  <c r="R24"/>
  <c r="O24"/>
  <c r="R23"/>
  <c r="O23"/>
  <c r="R22"/>
  <c r="O22"/>
  <c r="R21"/>
  <c r="O21"/>
  <c r="R20"/>
  <c r="O20"/>
  <c r="R19"/>
  <c r="O19"/>
  <c r="R18"/>
  <c r="O18"/>
  <c r="R17"/>
  <c r="O17"/>
  <c r="R16"/>
  <c r="O16"/>
  <c r="R15"/>
  <c r="O15"/>
  <c r="R14"/>
  <c r="O14"/>
  <c r="R13"/>
  <c r="O13"/>
  <c r="R12"/>
  <c r="R1048564" s="1"/>
  <c r="O12"/>
  <c r="O42" s="1"/>
</calcChain>
</file>

<file path=xl/sharedStrings.xml><?xml version="1.0" encoding="utf-8"?>
<sst xmlns="http://schemas.openxmlformats.org/spreadsheetml/2006/main" count="247" uniqueCount="52">
  <si>
    <t xml:space="preserve">Vehicle </t>
  </si>
  <si>
    <t xml:space="preserve">OM &amp; M Cell,
 Directorate of Urban Bodies, 
Department of Urban Development,
 Government of Uttar Pradesh </t>
  </si>
  <si>
    <t>Uttar Pradesh Jal Nigam, Ghaziabad</t>
  </si>
  <si>
    <t>VA TECH WABAG LIMITED</t>
  </si>
  <si>
    <t xml:space="preserve">MONTHLY LAB REPORT </t>
  </si>
  <si>
    <t>Name of the plant</t>
  </si>
  <si>
    <t>STP Indirapuram, Ghaziabad</t>
  </si>
  <si>
    <t>Technology</t>
  </si>
  <si>
    <t xml:space="preserve">SBR based </t>
  </si>
  <si>
    <t xml:space="preserve">Capacity </t>
  </si>
  <si>
    <t xml:space="preserve">74 MLD </t>
  </si>
  <si>
    <t>Month</t>
  </si>
  <si>
    <t>Date</t>
  </si>
  <si>
    <t xml:space="preserve">Raw Sewage Flow </t>
  </si>
  <si>
    <t>Raw Sewage Parameters</t>
  </si>
  <si>
    <t>Final Outlet Parameters</t>
  </si>
  <si>
    <t xml:space="preserve">Penalty applicability as per Office Memorandum dated: 01/01/2020 Point no :10 </t>
  </si>
  <si>
    <t>Third Party/UPPCB Report</t>
  </si>
  <si>
    <t>Remark</t>
  </si>
  <si>
    <t>pH</t>
  </si>
  <si>
    <t>BOD</t>
  </si>
  <si>
    <t>COD</t>
  </si>
  <si>
    <t>TSS</t>
  </si>
  <si>
    <t>DO</t>
  </si>
  <si>
    <t>Industrial Effluent (Y/N)</t>
  </si>
  <si>
    <t>sludge generation/Day</t>
  </si>
  <si>
    <t xml:space="preserve">Sludge generation </t>
  </si>
  <si>
    <t>----</t>
  </si>
  <si>
    <t>mg/L</t>
  </si>
  <si>
    <t>Contract Parameter Mandatory</t>
  </si>
  <si>
    <t xml:space="preserve">MLD </t>
  </si>
  <si>
    <t xml:space="preserve">6.5 - 8.0 </t>
  </si>
  <si>
    <t>220 - 250</t>
  </si>
  <si>
    <t>400 - 500</t>
  </si>
  <si>
    <t>350 - 500</t>
  </si>
  <si>
    <t xml:space="preserve">7.0 - 7.5 </t>
  </si>
  <si>
    <t>&lt;10</t>
  </si>
  <si>
    <t>&lt; 100</t>
  </si>
  <si>
    <t>&lt; 10</t>
  </si>
  <si>
    <t>&gt;6</t>
  </si>
  <si>
    <t>Yes</t>
  </si>
  <si>
    <t>Total Flow (MLD)</t>
  </si>
  <si>
    <t>INLET</t>
  </si>
  <si>
    <t>Sewage Generation/Day</t>
  </si>
  <si>
    <t>MLD</t>
  </si>
  <si>
    <t>MTD</t>
  </si>
  <si>
    <t>Y</t>
  </si>
  <si>
    <t>Sludge Generation/Day</t>
  </si>
  <si>
    <t>MTM</t>
  </si>
  <si>
    <t>Total</t>
  </si>
  <si>
    <t>VA Tech Wabag</t>
  </si>
  <si>
    <t>UP Jal Nigam Ghaziabad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</si>
</sst>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64" formatCode="[$-409]d\-mmm\-yy;@"/>
    <numFmt numFmtId="165" formatCode="0.0"/>
    <numFmt numFmtId="166" formatCode="0_);[Red]\(0\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.5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22">
    <xf numFmtId="0" fontId="0" fillId="0" borderId="0" xfId="0"/>
    <xf numFmtId="164" fontId="0" fillId="0" borderId="1" xfId="2" applyNumberFormat="1" applyFont="1" applyBorder="1" applyAlignment="1">
      <alignment horizontal="center" vertical="center" wrapText="1"/>
    </xf>
    <xf numFmtId="164" fontId="2" fillId="0" borderId="1" xfId="2" applyNumberFormat="1" applyFont="1" applyBorder="1" applyAlignment="1">
      <alignment horizontal="center" vertical="center" wrapText="1"/>
    </xf>
    <xf numFmtId="2" fontId="2" fillId="0" borderId="1" xfId="2" applyNumberFormat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7" fontId="6" fillId="0" borderId="1" xfId="2" applyNumberFormat="1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2" xfId="2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7" fillId="0" borderId="4" xfId="2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164" fontId="8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2" applyNumberFormat="1" applyFont="1" applyBorder="1" applyAlignment="1">
      <alignment horizontal="center" vertical="center" wrapText="1"/>
    </xf>
    <xf numFmtId="2" fontId="13" fillId="0" borderId="1" xfId="2" applyNumberFormat="1" applyFont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66" fontId="13" fillId="3" borderId="1" xfId="0" applyNumberFormat="1" applyFont="1" applyFill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2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4" fontId="13" fillId="0" borderId="2" xfId="2" applyNumberFormat="1" applyFont="1" applyBorder="1" applyAlignment="1">
      <alignment horizontal="center" vertical="center" wrapText="1"/>
    </xf>
    <xf numFmtId="2" fontId="13" fillId="0" borderId="2" xfId="2" applyNumberFormat="1" applyFont="1" applyBorder="1" applyAlignment="1">
      <alignment horizontal="center" vertical="center" wrapText="1"/>
    </xf>
    <xf numFmtId="0" fontId="13" fillId="3" borderId="1" xfId="2" applyFont="1" applyFill="1" applyBorder="1" applyAlignment="1">
      <alignment vertical="center" wrapText="1"/>
    </xf>
    <xf numFmtId="0" fontId="13" fillId="3" borderId="1" xfId="2" applyFont="1" applyFill="1" applyBorder="1" applyAlignment="1">
      <alignment horizontal="center" vertical="center" wrapText="1"/>
    </xf>
    <xf numFmtId="0" fontId="2" fillId="3" borderId="0" xfId="2" applyFont="1" applyFill="1" applyAlignment="1">
      <alignment horizontal="center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165" fontId="14" fillId="2" borderId="1" xfId="0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wrapText="1"/>
    </xf>
    <xf numFmtId="0" fontId="7" fillId="0" borderId="1" xfId="2" applyFont="1" applyBorder="1" applyAlignment="1">
      <alignment wrapText="1"/>
    </xf>
    <xf numFmtId="0" fontId="5" fillId="0" borderId="5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164" fontId="7" fillId="0" borderId="8" xfId="2" applyNumberFormat="1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164" fontId="7" fillId="0" borderId="3" xfId="2" applyNumberFormat="1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64" fontId="7" fillId="0" borderId="4" xfId="2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164" fontId="8" fillId="0" borderId="2" xfId="2" applyNumberFormat="1" applyFont="1" applyBorder="1" applyAlignment="1">
      <alignment horizontal="center" vertical="center" wrapText="1"/>
    </xf>
    <xf numFmtId="164" fontId="8" fillId="0" borderId="9" xfId="2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5" fontId="10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166" fontId="13" fillId="3" borderId="5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0" fontId="13" fillId="0" borderId="3" xfId="2" applyFont="1" applyBorder="1" applyAlignment="1">
      <alignment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3" xfId="2" applyFont="1" applyBorder="1" applyAlignment="1">
      <alignment horizontal="left" vertical="center" wrapText="1"/>
    </xf>
    <xf numFmtId="0" fontId="13" fillId="0" borderId="3" xfId="2" applyFont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0" fontId="13" fillId="3" borderId="3" xfId="2" applyFont="1" applyFill="1" applyBorder="1" applyAlignment="1">
      <alignment vertical="center" wrapText="1"/>
    </xf>
    <xf numFmtId="0" fontId="13" fillId="3" borderId="3" xfId="2" applyFont="1" applyFill="1" applyBorder="1" applyAlignment="1">
      <alignment horizontal="center" vertical="center" wrapText="1"/>
    </xf>
    <xf numFmtId="166" fontId="13" fillId="3" borderId="8" xfId="0" applyNumberFormat="1" applyFont="1" applyFill="1" applyBorder="1" applyAlignment="1">
      <alignment horizontal="center" vertical="center"/>
    </xf>
    <xf numFmtId="164" fontId="15" fillId="0" borderId="1" xfId="2" applyNumberFormat="1" applyFont="1" applyBorder="1" applyAlignment="1">
      <alignment horizontal="center" vertical="center" wrapText="1"/>
    </xf>
    <xf numFmtId="2" fontId="15" fillId="0" borderId="5" xfId="1" applyNumberFormat="1" applyFont="1" applyBorder="1" applyAlignment="1">
      <alignment horizontal="center" vertical="center" wrapText="1"/>
    </xf>
    <xf numFmtId="2" fontId="15" fillId="0" borderId="5" xfId="1" applyNumberFormat="1" applyFont="1" applyBorder="1" applyAlignment="1">
      <alignment horizontal="center" vertical="center" wrapText="1"/>
    </xf>
    <xf numFmtId="2" fontId="15" fillId="0" borderId="6" xfId="1" applyNumberFormat="1" applyFont="1" applyBorder="1" applyAlignment="1">
      <alignment horizontal="center" vertical="center" wrapText="1"/>
    </xf>
    <xf numFmtId="2" fontId="15" fillId="0" borderId="10" xfId="1" applyNumberFormat="1" applyFont="1" applyBorder="1" applyAlignment="1">
      <alignment horizontal="center" vertical="center" wrapText="1"/>
    </xf>
    <xf numFmtId="2" fontId="15" fillId="0" borderId="10" xfId="2" applyNumberFormat="1" applyFont="1" applyBorder="1" applyAlignment="1">
      <alignment horizontal="center" vertical="center" wrapText="1"/>
    </xf>
    <xf numFmtId="164" fontId="15" fillId="0" borderId="10" xfId="2" applyNumberFormat="1" applyFont="1" applyBorder="1" applyAlignment="1">
      <alignment horizontal="center" vertical="center" wrapText="1"/>
    </xf>
    <xf numFmtId="164" fontId="15" fillId="0" borderId="11" xfId="2" applyNumberFormat="1" applyFont="1" applyBorder="1" applyAlignment="1">
      <alignment horizontal="center" vertical="center" wrapText="1"/>
    </xf>
    <xf numFmtId="164" fontId="15" fillId="0" borderId="0" xfId="2" applyNumberFormat="1" applyFont="1" applyBorder="1" applyAlignment="1">
      <alignment horizontal="center" vertical="center" wrapText="1"/>
    </xf>
    <xf numFmtId="2" fontId="15" fillId="0" borderId="0" xfId="1" applyNumberFormat="1" applyFont="1" applyBorder="1" applyAlignment="1">
      <alignment horizontal="center" vertical="center" wrapText="1"/>
    </xf>
    <xf numFmtId="2" fontId="15" fillId="0" borderId="0" xfId="2" applyNumberFormat="1" applyFont="1" applyBorder="1" applyAlignment="1">
      <alignment horizontal="center" vertical="center" wrapText="1"/>
    </xf>
    <xf numFmtId="164" fontId="2" fillId="0" borderId="0" xfId="2" applyNumberFormat="1" applyFont="1" applyAlignment="1">
      <alignment horizontal="center" vertical="center" wrapText="1"/>
    </xf>
    <xf numFmtId="2" fontId="2" fillId="0" borderId="0" xfId="2" applyNumberFormat="1" applyFont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3" fillId="0" borderId="1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7" fontId="6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64" fontId="7" fillId="0" borderId="3" xfId="2" applyNumberFormat="1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" wrapText="1"/>
    </xf>
    <xf numFmtId="0" fontId="7" fillId="0" borderId="10" xfId="2" applyFont="1" applyBorder="1" applyAlignment="1">
      <alignment horizontal="center" wrapText="1"/>
    </xf>
    <xf numFmtId="0" fontId="7" fillId="0" borderId="10" xfId="2" applyFont="1" applyBorder="1" applyAlignment="1">
      <alignment wrapText="1"/>
    </xf>
    <xf numFmtId="0" fontId="7" fillId="0" borderId="11" xfId="2" applyFont="1" applyBorder="1" applyAlignment="1">
      <alignment horizontal="center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171214</xdr:colOff>
      <xdr:row>1</xdr:row>
      <xdr:rowOff>315031</xdr:rowOff>
    </xdr:from>
    <xdr:to>
      <xdr:col>1</xdr:col>
      <xdr:colOff>1156608</xdr:colOff>
      <xdr:row>3</xdr:row>
      <xdr:rowOff>140074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83535" y="505531"/>
          <a:ext cx="985394" cy="1212972"/>
        </a:xfrm>
        <a:prstGeom prst="rect">
          <a:avLst/>
        </a:prstGeom>
      </xdr:spPr>
    </xdr:pic>
    <xdr:clientData/>
  </xdr:twoCellAnchor>
  <xdr:twoCellAnchor editAs="oneCell">
    <xdr:from>
      <xdr:col>18</xdr:col>
      <xdr:colOff>138923</xdr:colOff>
      <xdr:row>1</xdr:row>
      <xdr:rowOff>311680</xdr:rowOff>
    </xdr:from>
    <xdr:to>
      <xdr:col>18</xdr:col>
      <xdr:colOff>1551215</xdr:colOff>
      <xdr:row>2</xdr:row>
      <xdr:rowOff>246282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6086494" y="502180"/>
          <a:ext cx="1412292" cy="968745"/>
        </a:xfrm>
        <a:prstGeom prst="rect">
          <a:avLst/>
        </a:prstGeom>
      </xdr:spPr>
    </xdr:pic>
    <xdr:clientData/>
  </xdr:twoCellAnchor>
  <xdr:twoCellAnchor editAs="oneCell">
    <xdr:from>
      <xdr:col>1</xdr:col>
      <xdr:colOff>126391</xdr:colOff>
      <xdr:row>88</xdr:row>
      <xdr:rowOff>259001</xdr:rowOff>
    </xdr:from>
    <xdr:to>
      <xdr:col>1</xdr:col>
      <xdr:colOff>609600</xdr:colOff>
      <xdr:row>95</xdr:row>
      <xdr:rowOff>5727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35991" y="26290826"/>
          <a:ext cx="1207109" cy="1413601"/>
        </a:xfrm>
        <a:prstGeom prst="rect">
          <a:avLst/>
        </a:prstGeom>
      </xdr:spPr>
    </xdr:pic>
    <xdr:clientData/>
  </xdr:twoCellAnchor>
  <xdr:twoCellAnchor editAs="oneCell">
    <xdr:from>
      <xdr:col>15</xdr:col>
      <xdr:colOff>60482</xdr:colOff>
      <xdr:row>88</xdr:row>
      <xdr:rowOff>401327</xdr:rowOff>
    </xdr:from>
    <xdr:to>
      <xdr:col>15</xdr:col>
      <xdr:colOff>1056713</xdr:colOff>
      <xdr:row>93</xdr:row>
      <xdr:rowOff>174006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2528707" y="26290277"/>
          <a:ext cx="1586781" cy="11919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S1048564"/>
  <sheetViews>
    <sheetView tabSelected="1" zoomScale="70" zoomScaleNormal="70" workbookViewId="0">
      <selection sqref="A1:XFD1048576"/>
    </sheetView>
  </sheetViews>
  <sheetFormatPr defaultRowHeight="13.5"/>
  <cols>
    <col min="1" max="1" width="9.140625" style="5"/>
    <col min="2" max="2" width="21.7109375" style="101" customWidth="1"/>
    <col min="3" max="3" width="12.7109375" style="101" customWidth="1"/>
    <col min="4" max="4" width="11.28515625" style="102" customWidth="1"/>
    <col min="5" max="5" width="12.140625" style="101" customWidth="1"/>
    <col min="6" max="6" width="11.42578125" style="5" customWidth="1"/>
    <col min="7" max="7" width="11.140625" style="5" customWidth="1"/>
    <col min="8" max="8" width="11" style="5" customWidth="1"/>
    <col min="9" max="9" width="11.5703125" style="5" customWidth="1"/>
    <col min="10" max="10" width="13.5703125" style="5" customWidth="1"/>
    <col min="11" max="11" width="12.140625" style="5" customWidth="1"/>
    <col min="12" max="12" width="11" style="5" customWidth="1"/>
    <col min="13" max="14" width="12.7109375" style="5" customWidth="1"/>
    <col min="15" max="15" width="12.7109375" style="101" customWidth="1"/>
    <col min="16" max="16" width="18" style="5" customWidth="1"/>
    <col min="17" max="17" width="11" style="5" customWidth="1"/>
    <col min="18" max="18" width="23.140625" style="5" customWidth="1"/>
    <col min="19" max="19" width="28.85546875" style="5" customWidth="1"/>
    <col min="20" max="16384" width="9.140625" style="5"/>
  </cols>
  <sheetData>
    <row r="1" spans="2:19" ht="15">
      <c r="B1" s="1" t="s">
        <v>0</v>
      </c>
      <c r="C1" s="2"/>
      <c r="D1" s="3"/>
      <c r="E1" s="2"/>
      <c r="F1" s="4"/>
      <c r="G1" s="4"/>
      <c r="H1" s="4"/>
      <c r="I1" s="4"/>
      <c r="J1" s="4"/>
      <c r="K1" s="4"/>
      <c r="L1" s="4"/>
      <c r="M1" s="4"/>
      <c r="N1" s="4"/>
      <c r="O1" s="2"/>
      <c r="P1" s="4"/>
      <c r="Q1" s="4"/>
      <c r="R1" s="4"/>
      <c r="S1" s="4"/>
    </row>
    <row r="2" spans="2:19" ht="81" customHeight="1">
      <c r="B2" s="6"/>
      <c r="C2" s="7" t="s">
        <v>1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8"/>
      <c r="S2" s="7"/>
    </row>
    <row r="3" spans="2:19" ht="27.75" customHeight="1">
      <c r="B3" s="6"/>
      <c r="C3" s="9" t="s">
        <v>2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0"/>
      <c r="S3" s="7"/>
    </row>
    <row r="4" spans="2:19" ht="21.75" customHeight="1">
      <c r="B4" s="6"/>
      <c r="C4" s="7" t="s">
        <v>3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8"/>
      <c r="S4" s="7"/>
    </row>
    <row r="5" spans="2:19" ht="23.25" customHeight="1">
      <c r="B5" s="6"/>
      <c r="C5" s="11" t="s">
        <v>4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2"/>
      <c r="S5" s="7"/>
    </row>
    <row r="6" spans="2:19" ht="22.5" customHeight="1">
      <c r="B6" s="11" t="s">
        <v>5</v>
      </c>
      <c r="C6" s="11"/>
      <c r="D6" s="11"/>
      <c r="E6" s="11"/>
      <c r="F6" s="13" t="s">
        <v>6</v>
      </c>
      <c r="G6" s="13"/>
      <c r="H6" s="13"/>
      <c r="I6" s="13"/>
      <c r="J6" s="13"/>
      <c r="K6" s="13"/>
      <c r="L6" s="11" t="s">
        <v>7</v>
      </c>
      <c r="M6" s="11"/>
      <c r="N6" s="11"/>
      <c r="O6" s="12"/>
      <c r="P6" s="13" t="s">
        <v>8</v>
      </c>
      <c r="Q6" s="13"/>
      <c r="R6" s="13"/>
      <c r="S6" s="13"/>
    </row>
    <row r="7" spans="2:19" ht="22.5" customHeight="1">
      <c r="B7" s="11" t="s">
        <v>9</v>
      </c>
      <c r="C7" s="11"/>
      <c r="D7" s="11"/>
      <c r="E7" s="11"/>
      <c r="F7" s="13" t="s">
        <v>10</v>
      </c>
      <c r="G7" s="13"/>
      <c r="H7" s="13"/>
      <c r="I7" s="13"/>
      <c r="J7" s="13"/>
      <c r="K7" s="13"/>
      <c r="L7" s="11" t="s">
        <v>11</v>
      </c>
      <c r="M7" s="11"/>
      <c r="N7" s="11"/>
      <c r="O7" s="12"/>
      <c r="P7" s="14">
        <v>44501</v>
      </c>
      <c r="Q7" s="14"/>
      <c r="R7" s="14"/>
      <c r="S7" s="14"/>
    </row>
    <row r="8" spans="2:19" ht="22.5" customHeight="1">
      <c r="B8" s="15" t="s">
        <v>12</v>
      </c>
      <c r="C8" s="15" t="s">
        <v>13</v>
      </c>
      <c r="D8" s="16" t="s">
        <v>14</v>
      </c>
      <c r="E8" s="16"/>
      <c r="F8" s="16"/>
      <c r="G8" s="16"/>
      <c r="H8" s="16"/>
      <c r="I8" s="16"/>
      <c r="J8" s="16" t="s">
        <v>15</v>
      </c>
      <c r="K8" s="16"/>
      <c r="L8" s="16"/>
      <c r="M8" s="16"/>
      <c r="N8" s="16"/>
      <c r="O8" s="17"/>
      <c r="P8" s="18" t="s">
        <v>16</v>
      </c>
      <c r="Q8" s="19" t="s">
        <v>17</v>
      </c>
      <c r="R8" s="20"/>
      <c r="S8" s="19" t="s">
        <v>18</v>
      </c>
    </row>
    <row r="9" spans="2:19" ht="34.5" customHeight="1">
      <c r="B9" s="15"/>
      <c r="C9" s="15"/>
      <c r="D9" s="21" t="s">
        <v>19</v>
      </c>
      <c r="E9" s="21" t="s">
        <v>20</v>
      </c>
      <c r="F9" s="21" t="s">
        <v>21</v>
      </c>
      <c r="G9" s="21" t="s">
        <v>22</v>
      </c>
      <c r="H9" s="21" t="s">
        <v>23</v>
      </c>
      <c r="I9" s="16" t="s">
        <v>24</v>
      </c>
      <c r="J9" s="21" t="s">
        <v>19</v>
      </c>
      <c r="K9" s="21" t="s">
        <v>20</v>
      </c>
      <c r="L9" s="21" t="s">
        <v>21</v>
      </c>
      <c r="M9" s="21" t="s">
        <v>22</v>
      </c>
      <c r="N9" s="21" t="s">
        <v>23</v>
      </c>
      <c r="O9" s="22" t="s">
        <v>25</v>
      </c>
      <c r="P9" s="23"/>
      <c r="Q9" s="19"/>
      <c r="R9" s="20" t="s">
        <v>26</v>
      </c>
      <c r="S9" s="19"/>
    </row>
    <row r="10" spans="2:19" ht="42" customHeight="1">
      <c r="B10" s="15"/>
      <c r="C10" s="15"/>
      <c r="D10" s="24" t="s">
        <v>27</v>
      </c>
      <c r="E10" s="25" t="s">
        <v>28</v>
      </c>
      <c r="F10" s="25" t="s">
        <v>28</v>
      </c>
      <c r="G10" s="25" t="s">
        <v>28</v>
      </c>
      <c r="H10" s="25" t="s">
        <v>28</v>
      </c>
      <c r="I10" s="16"/>
      <c r="J10" s="24" t="s">
        <v>27</v>
      </c>
      <c r="K10" s="25" t="s">
        <v>28</v>
      </c>
      <c r="L10" s="25" t="s">
        <v>28</v>
      </c>
      <c r="M10" s="25" t="s">
        <v>28</v>
      </c>
      <c r="N10" s="25" t="s">
        <v>28</v>
      </c>
      <c r="O10" s="26"/>
      <c r="P10" s="27"/>
      <c r="Q10" s="19"/>
      <c r="R10" s="20"/>
      <c r="S10" s="19"/>
    </row>
    <row r="11" spans="2:19" ht="31.5" customHeight="1">
      <c r="B11" s="28" t="s">
        <v>29</v>
      </c>
      <c r="C11" s="28" t="s">
        <v>30</v>
      </c>
      <c r="D11" s="29" t="s">
        <v>31</v>
      </c>
      <c r="E11" s="29" t="s">
        <v>32</v>
      </c>
      <c r="F11" s="29" t="s">
        <v>33</v>
      </c>
      <c r="G11" s="29" t="s">
        <v>34</v>
      </c>
      <c r="H11" s="29">
        <v>0</v>
      </c>
      <c r="I11" s="30"/>
      <c r="J11" s="29" t="s">
        <v>35</v>
      </c>
      <c r="K11" s="29" t="s">
        <v>36</v>
      </c>
      <c r="L11" s="29" t="s">
        <v>37</v>
      </c>
      <c r="M11" s="29" t="s">
        <v>38</v>
      </c>
      <c r="N11" s="31" t="s">
        <v>39</v>
      </c>
      <c r="O11" s="28"/>
      <c r="P11" s="32"/>
      <c r="Q11" s="33"/>
      <c r="R11" s="33"/>
      <c r="S11" s="33"/>
    </row>
    <row r="12" spans="2:19" ht="30" customHeight="1">
      <c r="B12" s="34">
        <v>44501</v>
      </c>
      <c r="C12" s="35">
        <v>26.58</v>
      </c>
      <c r="D12" s="36">
        <v>7.38</v>
      </c>
      <c r="E12" s="37">
        <v>215</v>
      </c>
      <c r="F12" s="37">
        <v>426</v>
      </c>
      <c r="G12" s="37">
        <v>284</v>
      </c>
      <c r="H12" s="37">
        <v>0</v>
      </c>
      <c r="I12" s="38" t="s">
        <v>40</v>
      </c>
      <c r="J12" s="36">
        <v>7.42</v>
      </c>
      <c r="K12" s="37">
        <v>5</v>
      </c>
      <c r="L12" s="37">
        <v>40</v>
      </c>
      <c r="M12" s="37">
        <v>4</v>
      </c>
      <c r="N12" s="39">
        <v>4.5999999999999996</v>
      </c>
      <c r="O12" s="35">
        <f>C12*4%</f>
        <v>1.0631999999999999</v>
      </c>
      <c r="P12" s="38"/>
      <c r="Q12" s="33"/>
      <c r="R12" s="40">
        <f t="shared" ref="R12:R41" si="0">C12*4/100</f>
        <v>1.0631999999999999</v>
      </c>
      <c r="S12" s="33"/>
    </row>
    <row r="13" spans="2:19" ht="30" customHeight="1">
      <c r="B13" s="34">
        <v>44502</v>
      </c>
      <c r="C13" s="36">
        <v>26.95</v>
      </c>
      <c r="D13" s="36">
        <v>7.2</v>
      </c>
      <c r="E13" s="37">
        <v>180</v>
      </c>
      <c r="F13" s="37">
        <v>354</v>
      </c>
      <c r="G13" s="4">
        <v>272</v>
      </c>
      <c r="H13" s="37">
        <v>0</v>
      </c>
      <c r="I13" s="38" t="s">
        <v>40</v>
      </c>
      <c r="J13" s="36">
        <v>7.26</v>
      </c>
      <c r="K13" s="37">
        <v>5</v>
      </c>
      <c r="L13" s="37">
        <v>46</v>
      </c>
      <c r="M13" s="37">
        <v>5</v>
      </c>
      <c r="N13" s="39">
        <v>4.8</v>
      </c>
      <c r="O13" s="35">
        <f t="shared" ref="O13:O41" si="1">C13*4%</f>
        <v>1.0780000000000001</v>
      </c>
      <c r="P13" s="38"/>
      <c r="Q13" s="33"/>
      <c r="R13" s="40">
        <f t="shared" si="0"/>
        <v>1.0780000000000001</v>
      </c>
      <c r="S13" s="33"/>
    </row>
    <row r="14" spans="2:19" ht="30" customHeight="1">
      <c r="B14" s="34">
        <v>44503</v>
      </c>
      <c r="C14" s="36">
        <v>25.15</v>
      </c>
      <c r="D14" s="36">
        <v>6.93</v>
      </c>
      <c r="E14" s="37">
        <v>190</v>
      </c>
      <c r="F14" s="37">
        <v>378</v>
      </c>
      <c r="G14" s="37">
        <v>312</v>
      </c>
      <c r="H14" s="37">
        <v>0</v>
      </c>
      <c r="I14" s="38" t="s">
        <v>40</v>
      </c>
      <c r="J14" s="36">
        <v>7.34</v>
      </c>
      <c r="K14" s="37">
        <v>7</v>
      </c>
      <c r="L14" s="37">
        <v>58</v>
      </c>
      <c r="M14" s="37">
        <v>6</v>
      </c>
      <c r="N14" s="39">
        <v>4.5999999999999996</v>
      </c>
      <c r="O14" s="35">
        <f t="shared" si="1"/>
        <v>1.006</v>
      </c>
      <c r="P14" s="38"/>
      <c r="Q14" s="33"/>
      <c r="R14" s="40">
        <f t="shared" si="0"/>
        <v>1.006</v>
      </c>
      <c r="S14" s="33"/>
    </row>
    <row r="15" spans="2:19" ht="30" customHeight="1">
      <c r="B15" s="34">
        <v>44504</v>
      </c>
      <c r="C15" s="36">
        <v>26.36</v>
      </c>
      <c r="D15" s="36">
        <v>7.22</v>
      </c>
      <c r="E15" s="37">
        <v>185</v>
      </c>
      <c r="F15" s="37">
        <v>362</v>
      </c>
      <c r="G15" s="37">
        <v>330</v>
      </c>
      <c r="H15" s="37">
        <v>0</v>
      </c>
      <c r="I15" s="38" t="s">
        <v>40</v>
      </c>
      <c r="J15" s="36">
        <v>7.29</v>
      </c>
      <c r="K15" s="37">
        <v>5</v>
      </c>
      <c r="L15" s="37">
        <v>46</v>
      </c>
      <c r="M15" s="37">
        <v>6</v>
      </c>
      <c r="N15" s="39">
        <v>4.7</v>
      </c>
      <c r="O15" s="35">
        <f t="shared" si="1"/>
        <v>1.0544</v>
      </c>
      <c r="P15" s="38"/>
      <c r="Q15" s="33"/>
      <c r="R15" s="40">
        <f t="shared" si="0"/>
        <v>1.0544</v>
      </c>
      <c r="S15" s="33"/>
    </row>
    <row r="16" spans="2:19" ht="30" customHeight="1">
      <c r="B16" s="34">
        <v>44505</v>
      </c>
      <c r="C16" s="36">
        <v>26.63</v>
      </c>
      <c r="D16" s="36">
        <v>7.34</v>
      </c>
      <c r="E16" s="37">
        <v>195</v>
      </c>
      <c r="F16" s="37">
        <v>410</v>
      </c>
      <c r="G16" s="37">
        <v>344</v>
      </c>
      <c r="H16" s="37">
        <v>0</v>
      </c>
      <c r="I16" s="38" t="s">
        <v>40</v>
      </c>
      <c r="J16" s="37">
        <v>7.25</v>
      </c>
      <c r="K16" s="37">
        <v>6</v>
      </c>
      <c r="L16" s="37">
        <v>52</v>
      </c>
      <c r="M16" s="37">
        <v>5</v>
      </c>
      <c r="N16" s="39">
        <v>4.3</v>
      </c>
      <c r="O16" s="35">
        <f t="shared" si="1"/>
        <v>1.0651999999999999</v>
      </c>
      <c r="P16" s="38"/>
      <c r="Q16" s="33"/>
      <c r="R16" s="40">
        <f t="shared" si="0"/>
        <v>1.0651999999999999</v>
      </c>
      <c r="S16" s="33"/>
    </row>
    <row r="17" spans="2:19" ht="30" customHeight="1">
      <c r="B17" s="34">
        <v>44506</v>
      </c>
      <c r="C17" s="36">
        <v>26.72</v>
      </c>
      <c r="D17" s="36">
        <v>7.18</v>
      </c>
      <c r="E17" s="37">
        <v>180</v>
      </c>
      <c r="F17" s="37">
        <v>394</v>
      </c>
      <c r="G17" s="37">
        <v>328</v>
      </c>
      <c r="H17" s="37">
        <v>0</v>
      </c>
      <c r="I17" s="38" t="s">
        <v>40</v>
      </c>
      <c r="J17" s="36">
        <v>7.36</v>
      </c>
      <c r="K17" s="37">
        <v>5</v>
      </c>
      <c r="L17" s="37">
        <v>48</v>
      </c>
      <c r="M17" s="37">
        <v>6</v>
      </c>
      <c r="N17" s="39">
        <v>5.0999999999999996</v>
      </c>
      <c r="O17" s="35">
        <f t="shared" si="1"/>
        <v>1.0688</v>
      </c>
      <c r="P17" s="38"/>
      <c r="Q17" s="41"/>
      <c r="R17" s="40">
        <f t="shared" si="0"/>
        <v>1.0688</v>
      </c>
      <c r="S17" s="33"/>
    </row>
    <row r="18" spans="2:19" ht="30" customHeight="1">
      <c r="B18" s="34">
        <v>44507</v>
      </c>
      <c r="C18" s="36">
        <v>26.75</v>
      </c>
      <c r="D18" s="36">
        <v>7.25</v>
      </c>
      <c r="E18" s="37">
        <v>175</v>
      </c>
      <c r="F18" s="37">
        <v>386</v>
      </c>
      <c r="G18" s="37">
        <v>320</v>
      </c>
      <c r="H18" s="37">
        <v>0</v>
      </c>
      <c r="I18" s="38" t="s">
        <v>40</v>
      </c>
      <c r="J18" s="37">
        <v>7.48</v>
      </c>
      <c r="K18" s="37">
        <v>4</v>
      </c>
      <c r="L18" s="37">
        <v>42</v>
      </c>
      <c r="M18" s="37">
        <v>5</v>
      </c>
      <c r="N18" s="39">
        <v>5.3</v>
      </c>
      <c r="O18" s="35">
        <f t="shared" si="1"/>
        <v>1.07</v>
      </c>
      <c r="P18" s="38"/>
      <c r="Q18" s="41"/>
      <c r="R18" s="40">
        <f t="shared" si="0"/>
        <v>1.07</v>
      </c>
      <c r="S18" s="42"/>
    </row>
    <row r="19" spans="2:19" ht="30" customHeight="1">
      <c r="B19" s="34">
        <v>44508</v>
      </c>
      <c r="C19" s="35">
        <v>26.72</v>
      </c>
      <c r="D19" s="36">
        <v>7.3</v>
      </c>
      <c r="E19" s="37">
        <v>245</v>
      </c>
      <c r="F19" s="37">
        <v>524</v>
      </c>
      <c r="G19" s="37">
        <v>356</v>
      </c>
      <c r="H19" s="37">
        <v>0</v>
      </c>
      <c r="I19" s="38" t="s">
        <v>40</v>
      </c>
      <c r="J19" s="36">
        <v>7.42</v>
      </c>
      <c r="K19" s="37">
        <v>5</v>
      </c>
      <c r="L19" s="37">
        <v>58</v>
      </c>
      <c r="M19" s="37">
        <v>7</v>
      </c>
      <c r="N19" s="39">
        <v>4.2</v>
      </c>
      <c r="O19" s="35">
        <f t="shared" si="1"/>
        <v>1.0688</v>
      </c>
      <c r="P19" s="38"/>
      <c r="Q19" s="43"/>
      <c r="R19" s="40">
        <f t="shared" si="0"/>
        <v>1.0688</v>
      </c>
      <c r="S19" s="42"/>
    </row>
    <row r="20" spans="2:19" ht="30" customHeight="1">
      <c r="B20" s="34">
        <v>44509</v>
      </c>
      <c r="C20" s="36">
        <v>26.87</v>
      </c>
      <c r="D20" s="36">
        <v>6.9</v>
      </c>
      <c r="E20" s="37">
        <v>240</v>
      </c>
      <c r="F20" s="37">
        <v>492</v>
      </c>
      <c r="G20" s="37">
        <v>324</v>
      </c>
      <c r="H20" s="37">
        <v>0</v>
      </c>
      <c r="I20" s="38" t="s">
        <v>40</v>
      </c>
      <c r="J20" s="36">
        <v>7.24</v>
      </c>
      <c r="K20" s="37">
        <v>7</v>
      </c>
      <c r="L20" s="37">
        <v>62</v>
      </c>
      <c r="M20" s="37">
        <v>6</v>
      </c>
      <c r="N20" s="39">
        <v>4.8</v>
      </c>
      <c r="O20" s="35">
        <f t="shared" si="1"/>
        <v>1.0748</v>
      </c>
      <c r="P20" s="38"/>
      <c r="Q20" s="41"/>
      <c r="R20" s="40">
        <f t="shared" si="0"/>
        <v>1.0748</v>
      </c>
      <c r="S20" s="44"/>
    </row>
    <row r="21" spans="2:19" ht="30" customHeight="1">
      <c r="B21" s="34">
        <v>44510</v>
      </c>
      <c r="C21" s="36">
        <v>26.76</v>
      </c>
      <c r="D21" s="36">
        <v>7.1</v>
      </c>
      <c r="E21" s="37">
        <v>225</v>
      </c>
      <c r="F21" s="37">
        <v>458</v>
      </c>
      <c r="G21" s="37">
        <v>336</v>
      </c>
      <c r="H21" s="37">
        <v>0</v>
      </c>
      <c r="I21" s="38" t="s">
        <v>40</v>
      </c>
      <c r="J21" s="36">
        <v>7.25</v>
      </c>
      <c r="K21" s="37">
        <v>6</v>
      </c>
      <c r="L21" s="37">
        <v>56</v>
      </c>
      <c r="M21" s="37">
        <v>5</v>
      </c>
      <c r="N21" s="39">
        <v>4.5999999999999996</v>
      </c>
      <c r="O21" s="35">
        <f t="shared" si="1"/>
        <v>1.0704</v>
      </c>
      <c r="P21" s="38"/>
      <c r="Q21" s="41"/>
      <c r="R21" s="40">
        <f t="shared" si="0"/>
        <v>1.0704</v>
      </c>
      <c r="S21" s="44"/>
    </row>
    <row r="22" spans="2:19" ht="30" customHeight="1">
      <c r="B22" s="34">
        <v>44511</v>
      </c>
      <c r="C22" s="36">
        <v>26.73</v>
      </c>
      <c r="D22" s="36">
        <v>6.92</v>
      </c>
      <c r="E22" s="37">
        <v>210</v>
      </c>
      <c r="F22" s="37">
        <v>436</v>
      </c>
      <c r="G22" s="37">
        <v>348</v>
      </c>
      <c r="H22" s="37">
        <v>0</v>
      </c>
      <c r="I22" s="38" t="s">
        <v>40</v>
      </c>
      <c r="J22" s="37">
        <v>7.43</v>
      </c>
      <c r="K22" s="37">
        <v>7</v>
      </c>
      <c r="L22" s="45">
        <v>50</v>
      </c>
      <c r="M22" s="45">
        <v>7</v>
      </c>
      <c r="N22" s="39">
        <v>5</v>
      </c>
      <c r="O22" s="35">
        <f t="shared" si="1"/>
        <v>1.0691999999999999</v>
      </c>
      <c r="P22" s="38"/>
      <c r="Q22" s="41"/>
      <c r="R22" s="40">
        <f t="shared" si="0"/>
        <v>1.0691999999999999</v>
      </c>
      <c r="S22" s="44"/>
    </row>
    <row r="23" spans="2:19" ht="30" customHeight="1">
      <c r="B23" s="34">
        <v>44512</v>
      </c>
      <c r="C23" s="36">
        <v>26.74</v>
      </c>
      <c r="D23" s="36">
        <v>6.97</v>
      </c>
      <c r="E23" s="37">
        <v>235</v>
      </c>
      <c r="F23" s="37">
        <v>498</v>
      </c>
      <c r="G23" s="45">
        <v>332</v>
      </c>
      <c r="H23" s="37">
        <v>0</v>
      </c>
      <c r="I23" s="38" t="s">
        <v>40</v>
      </c>
      <c r="J23" s="37">
        <v>7.27</v>
      </c>
      <c r="K23" s="45">
        <v>5</v>
      </c>
      <c r="L23" s="4">
        <v>44</v>
      </c>
      <c r="M23" s="45">
        <v>7</v>
      </c>
      <c r="N23" s="39">
        <v>4.7</v>
      </c>
      <c r="O23" s="35">
        <f t="shared" si="1"/>
        <v>1.0695999999999999</v>
      </c>
      <c r="P23" s="38"/>
      <c r="Q23" s="41"/>
      <c r="R23" s="40">
        <f t="shared" si="0"/>
        <v>1.0695999999999999</v>
      </c>
      <c r="S23" s="44"/>
    </row>
    <row r="24" spans="2:19" ht="30" customHeight="1">
      <c r="B24" s="34">
        <v>44513</v>
      </c>
      <c r="C24" s="36">
        <v>26.72</v>
      </c>
      <c r="D24" s="36">
        <v>7.14</v>
      </c>
      <c r="E24" s="37">
        <v>240</v>
      </c>
      <c r="F24" s="37">
        <v>490</v>
      </c>
      <c r="G24" s="45">
        <v>320</v>
      </c>
      <c r="H24" s="37">
        <v>0</v>
      </c>
      <c r="I24" s="38" t="s">
        <v>40</v>
      </c>
      <c r="J24" s="37">
        <v>7.25</v>
      </c>
      <c r="K24" s="45">
        <v>6</v>
      </c>
      <c r="L24" s="4">
        <v>52</v>
      </c>
      <c r="M24" s="45">
        <v>5</v>
      </c>
      <c r="N24" s="39">
        <v>4.9000000000000004</v>
      </c>
      <c r="O24" s="35">
        <f t="shared" si="1"/>
        <v>1.0688</v>
      </c>
      <c r="P24" s="38"/>
      <c r="Q24" s="41"/>
      <c r="R24" s="40">
        <f t="shared" si="0"/>
        <v>1.0688</v>
      </c>
      <c r="S24" s="33"/>
    </row>
    <row r="25" spans="2:19" ht="30" customHeight="1">
      <c r="B25" s="34">
        <v>44514</v>
      </c>
      <c r="C25" s="36">
        <v>26.45</v>
      </c>
      <c r="D25" s="36">
        <v>7.11</v>
      </c>
      <c r="E25" s="37">
        <v>230</v>
      </c>
      <c r="F25" s="37">
        <v>478</v>
      </c>
      <c r="G25" s="37">
        <v>316</v>
      </c>
      <c r="H25" s="37">
        <v>0</v>
      </c>
      <c r="I25" s="38" t="s">
        <v>40</v>
      </c>
      <c r="J25" s="37">
        <v>7.32</v>
      </c>
      <c r="K25" s="45">
        <v>6</v>
      </c>
      <c r="L25" s="45">
        <v>56</v>
      </c>
      <c r="M25" s="45">
        <v>6</v>
      </c>
      <c r="N25" s="39">
        <v>4.8</v>
      </c>
      <c r="O25" s="35">
        <f t="shared" si="1"/>
        <v>1.0580000000000001</v>
      </c>
      <c r="P25" s="38"/>
      <c r="Q25" s="41"/>
      <c r="R25" s="40">
        <f t="shared" si="0"/>
        <v>1.0580000000000001</v>
      </c>
      <c r="S25" s="44"/>
    </row>
    <row r="26" spans="2:19" s="50" customFormat="1" ht="30" customHeight="1">
      <c r="B26" s="46">
        <v>44515</v>
      </c>
      <c r="C26" s="47">
        <v>26.94</v>
      </c>
      <c r="D26" s="36">
        <v>7.21</v>
      </c>
      <c r="E26" s="37">
        <v>285</v>
      </c>
      <c r="F26" s="37">
        <v>634</v>
      </c>
      <c r="G26" s="37">
        <v>312</v>
      </c>
      <c r="H26" s="37">
        <v>0</v>
      </c>
      <c r="I26" s="38" t="s">
        <v>40</v>
      </c>
      <c r="J26" s="37">
        <v>7.25</v>
      </c>
      <c r="K26" s="37">
        <v>8</v>
      </c>
      <c r="L26" s="45">
        <v>62</v>
      </c>
      <c r="M26" s="37">
        <v>8</v>
      </c>
      <c r="N26" s="39">
        <v>4.5999999999999996</v>
      </c>
      <c r="O26" s="35">
        <f t="shared" si="1"/>
        <v>1.0776000000000001</v>
      </c>
      <c r="P26" s="38"/>
      <c r="Q26" s="48"/>
      <c r="R26" s="40">
        <f t="shared" si="0"/>
        <v>1.0776000000000001</v>
      </c>
      <c r="S26" s="49"/>
    </row>
    <row r="27" spans="2:19" ht="30" customHeight="1">
      <c r="B27" s="46">
        <v>44516</v>
      </c>
      <c r="C27" s="51">
        <v>26.68</v>
      </c>
      <c r="D27" s="36">
        <v>7.15</v>
      </c>
      <c r="E27" s="37">
        <v>270</v>
      </c>
      <c r="F27" s="37">
        <v>542</v>
      </c>
      <c r="G27" s="37">
        <v>344</v>
      </c>
      <c r="H27" s="37">
        <v>0</v>
      </c>
      <c r="I27" s="38" t="s">
        <v>40</v>
      </c>
      <c r="J27" s="36">
        <v>7.29</v>
      </c>
      <c r="K27" s="45">
        <v>6</v>
      </c>
      <c r="L27" s="37">
        <v>58</v>
      </c>
      <c r="M27" s="45">
        <v>7</v>
      </c>
      <c r="N27" s="39">
        <v>4.9000000000000004</v>
      </c>
      <c r="O27" s="35">
        <f t="shared" si="1"/>
        <v>1.0671999999999999</v>
      </c>
      <c r="P27" s="38"/>
      <c r="Q27" s="41"/>
      <c r="R27" s="40">
        <f t="shared" si="0"/>
        <v>1.0671999999999999</v>
      </c>
      <c r="S27" s="44"/>
    </row>
    <row r="28" spans="2:19" ht="30" customHeight="1">
      <c r="B28" s="34">
        <v>44517</v>
      </c>
      <c r="C28" s="36">
        <v>26.77</v>
      </c>
      <c r="D28" s="36">
        <v>7</v>
      </c>
      <c r="E28" s="37">
        <v>255</v>
      </c>
      <c r="F28" s="37">
        <v>516</v>
      </c>
      <c r="G28" s="45">
        <v>328</v>
      </c>
      <c r="H28" s="37">
        <v>0</v>
      </c>
      <c r="I28" s="38" t="s">
        <v>40</v>
      </c>
      <c r="J28" s="37">
        <v>7.22</v>
      </c>
      <c r="K28" s="37">
        <v>5</v>
      </c>
      <c r="L28" s="45">
        <v>52</v>
      </c>
      <c r="M28" s="45">
        <v>5</v>
      </c>
      <c r="N28" s="39">
        <v>4.7</v>
      </c>
      <c r="O28" s="35">
        <f t="shared" si="1"/>
        <v>1.0708</v>
      </c>
      <c r="P28" s="38"/>
      <c r="Q28" s="41"/>
      <c r="R28" s="40">
        <f t="shared" si="0"/>
        <v>1.0708</v>
      </c>
      <c r="S28" s="44"/>
    </row>
    <row r="29" spans="2:19" ht="30" customHeight="1">
      <c r="B29" s="34">
        <v>44518</v>
      </c>
      <c r="C29" s="36">
        <v>26.46</v>
      </c>
      <c r="D29" s="36">
        <v>6.88</v>
      </c>
      <c r="E29" s="37">
        <v>245</v>
      </c>
      <c r="F29" s="37">
        <v>492</v>
      </c>
      <c r="G29" s="45">
        <v>340</v>
      </c>
      <c r="H29" s="37">
        <v>0</v>
      </c>
      <c r="I29" s="38" t="s">
        <v>40</v>
      </c>
      <c r="J29" s="36">
        <v>7.12</v>
      </c>
      <c r="K29" s="37">
        <v>7</v>
      </c>
      <c r="L29" s="45">
        <v>60</v>
      </c>
      <c r="M29" s="45">
        <v>7</v>
      </c>
      <c r="N29" s="39">
        <v>5.0999999999999996</v>
      </c>
      <c r="O29" s="35">
        <f t="shared" si="1"/>
        <v>1.0584</v>
      </c>
      <c r="P29" s="38"/>
      <c r="Q29" s="41"/>
      <c r="R29" s="40">
        <f t="shared" si="0"/>
        <v>1.0584</v>
      </c>
      <c r="S29" s="44"/>
    </row>
    <row r="30" spans="2:19" ht="30" customHeight="1">
      <c r="B30" s="34">
        <v>44519</v>
      </c>
      <c r="C30" s="36">
        <v>26.79</v>
      </c>
      <c r="D30" s="36">
        <v>6.94</v>
      </c>
      <c r="E30" s="37">
        <v>240</v>
      </c>
      <c r="F30" s="37">
        <v>510</v>
      </c>
      <c r="G30" s="45">
        <v>332</v>
      </c>
      <c r="H30" s="37">
        <v>0</v>
      </c>
      <c r="I30" s="38" t="s">
        <v>40</v>
      </c>
      <c r="J30" s="36">
        <v>7.28</v>
      </c>
      <c r="K30" s="37">
        <v>6</v>
      </c>
      <c r="L30" s="45">
        <v>54</v>
      </c>
      <c r="M30" s="37">
        <v>6</v>
      </c>
      <c r="N30" s="52">
        <v>4.5</v>
      </c>
      <c r="O30" s="35">
        <f t="shared" si="1"/>
        <v>1.0715999999999999</v>
      </c>
      <c r="P30" s="38"/>
      <c r="Q30" s="44"/>
      <c r="R30" s="40">
        <f t="shared" si="0"/>
        <v>1.0715999999999999</v>
      </c>
      <c r="S30" s="44"/>
    </row>
    <row r="31" spans="2:19" ht="30" customHeight="1">
      <c r="B31" s="34">
        <v>44520</v>
      </c>
      <c r="C31" s="35">
        <v>26.53</v>
      </c>
      <c r="D31" s="36">
        <v>7.2</v>
      </c>
      <c r="E31" s="37">
        <v>230</v>
      </c>
      <c r="F31" s="37">
        <v>472</v>
      </c>
      <c r="G31" s="37">
        <v>320</v>
      </c>
      <c r="H31" s="37">
        <v>0</v>
      </c>
      <c r="I31" s="38" t="s">
        <v>40</v>
      </c>
      <c r="J31" s="36">
        <v>7.27</v>
      </c>
      <c r="K31" s="37">
        <v>6</v>
      </c>
      <c r="L31" s="37">
        <v>56</v>
      </c>
      <c r="M31" s="45">
        <v>6</v>
      </c>
      <c r="N31" s="39">
        <v>5.2</v>
      </c>
      <c r="O31" s="35">
        <f t="shared" si="1"/>
        <v>1.0612000000000001</v>
      </c>
      <c r="P31" s="38"/>
      <c r="Q31" s="41"/>
      <c r="R31" s="40">
        <f t="shared" si="0"/>
        <v>1.0612000000000001</v>
      </c>
      <c r="S31" s="44"/>
    </row>
    <row r="32" spans="2:19" ht="30" customHeight="1">
      <c r="B32" s="34">
        <v>44521</v>
      </c>
      <c r="C32" s="36">
        <v>27.93</v>
      </c>
      <c r="D32" s="36">
        <v>6.96</v>
      </c>
      <c r="E32" s="37">
        <v>245</v>
      </c>
      <c r="F32" s="37">
        <v>496</v>
      </c>
      <c r="G32" s="4">
        <v>348</v>
      </c>
      <c r="H32" s="37">
        <v>0</v>
      </c>
      <c r="I32" s="38" t="s">
        <v>40</v>
      </c>
      <c r="J32" s="36">
        <v>7.25</v>
      </c>
      <c r="K32" s="37">
        <v>5</v>
      </c>
      <c r="L32" s="45">
        <v>60</v>
      </c>
      <c r="M32" s="45">
        <v>8</v>
      </c>
      <c r="N32" s="39">
        <v>4.8</v>
      </c>
      <c r="O32" s="35">
        <f t="shared" si="1"/>
        <v>1.1172</v>
      </c>
      <c r="P32" s="38"/>
      <c r="Q32" s="41"/>
      <c r="R32" s="40">
        <f t="shared" si="0"/>
        <v>1.1172</v>
      </c>
      <c r="S32" s="44"/>
    </row>
    <row r="33" spans="2:19" ht="30" customHeight="1">
      <c r="B33" s="34">
        <v>44522</v>
      </c>
      <c r="C33" s="36">
        <v>26.95</v>
      </c>
      <c r="D33" s="36">
        <v>7.18</v>
      </c>
      <c r="E33" s="37">
        <v>265</v>
      </c>
      <c r="F33" s="37">
        <v>544</v>
      </c>
      <c r="G33" s="45">
        <v>330</v>
      </c>
      <c r="H33" s="37">
        <v>0</v>
      </c>
      <c r="I33" s="38" t="s">
        <v>40</v>
      </c>
      <c r="J33" s="36">
        <v>7.32</v>
      </c>
      <c r="K33" s="45">
        <v>6</v>
      </c>
      <c r="L33" s="45">
        <v>52</v>
      </c>
      <c r="M33" s="37">
        <v>7</v>
      </c>
      <c r="N33" s="39">
        <v>4.7</v>
      </c>
      <c r="O33" s="35">
        <f t="shared" si="1"/>
        <v>1.0780000000000001</v>
      </c>
      <c r="P33" s="38"/>
      <c r="Q33" s="43"/>
      <c r="R33" s="40">
        <f t="shared" si="0"/>
        <v>1.0780000000000001</v>
      </c>
      <c r="S33" s="44"/>
    </row>
    <row r="34" spans="2:19" ht="30" customHeight="1">
      <c r="B34" s="34">
        <v>44523</v>
      </c>
      <c r="C34" s="36">
        <v>26.39</v>
      </c>
      <c r="D34" s="36">
        <v>7.6</v>
      </c>
      <c r="E34" s="37">
        <v>255</v>
      </c>
      <c r="F34" s="37">
        <v>526</v>
      </c>
      <c r="G34" s="45">
        <v>324</v>
      </c>
      <c r="H34" s="37">
        <v>0</v>
      </c>
      <c r="I34" s="38" t="s">
        <v>40</v>
      </c>
      <c r="J34" s="36">
        <v>7.24</v>
      </c>
      <c r="K34" s="37">
        <v>8</v>
      </c>
      <c r="L34" s="37">
        <v>58</v>
      </c>
      <c r="M34" s="45">
        <v>5</v>
      </c>
      <c r="N34" s="39">
        <v>4.5</v>
      </c>
      <c r="O34" s="35">
        <f t="shared" si="1"/>
        <v>1.0556000000000001</v>
      </c>
      <c r="P34" s="38"/>
      <c r="Q34" s="41"/>
      <c r="R34" s="40">
        <f t="shared" si="0"/>
        <v>1.0556000000000001</v>
      </c>
      <c r="S34" s="44"/>
    </row>
    <row r="35" spans="2:19" ht="30" customHeight="1">
      <c r="B35" s="34">
        <v>44524</v>
      </c>
      <c r="C35" s="36">
        <v>26.72</v>
      </c>
      <c r="D35" s="36">
        <v>7.11</v>
      </c>
      <c r="E35" s="45">
        <v>260</v>
      </c>
      <c r="F35" s="45">
        <v>538</v>
      </c>
      <c r="G35" s="45">
        <v>356</v>
      </c>
      <c r="H35" s="37">
        <v>0</v>
      </c>
      <c r="I35" s="38" t="s">
        <v>40</v>
      </c>
      <c r="J35" s="3">
        <v>7.2</v>
      </c>
      <c r="K35" s="45">
        <v>7</v>
      </c>
      <c r="L35" s="45">
        <v>62</v>
      </c>
      <c r="M35" s="45">
        <v>7</v>
      </c>
      <c r="N35" s="39">
        <v>4.3</v>
      </c>
      <c r="O35" s="35">
        <f t="shared" si="1"/>
        <v>1.0688</v>
      </c>
      <c r="P35" s="38"/>
      <c r="Q35" s="41"/>
      <c r="R35" s="40">
        <f t="shared" si="0"/>
        <v>1.0688</v>
      </c>
      <c r="S35" s="44"/>
    </row>
    <row r="36" spans="2:19" ht="30" customHeight="1">
      <c r="B36" s="34">
        <v>44525</v>
      </c>
      <c r="C36" s="36">
        <v>26.78</v>
      </c>
      <c r="D36" s="36">
        <v>7.24</v>
      </c>
      <c r="E36" s="45">
        <v>195</v>
      </c>
      <c r="F36" s="45">
        <v>396</v>
      </c>
      <c r="G36" s="45">
        <v>312</v>
      </c>
      <c r="H36" s="37">
        <v>0</v>
      </c>
      <c r="I36" s="38" t="s">
        <v>40</v>
      </c>
      <c r="J36" s="36">
        <v>7.29</v>
      </c>
      <c r="K36" s="45">
        <v>6</v>
      </c>
      <c r="L36" s="45">
        <v>44</v>
      </c>
      <c r="M36" s="4">
        <v>5</v>
      </c>
      <c r="N36" s="39">
        <v>5.0999999999999996</v>
      </c>
      <c r="O36" s="35">
        <f t="shared" si="1"/>
        <v>1.0712000000000002</v>
      </c>
      <c r="P36" s="38"/>
      <c r="Q36" s="41"/>
      <c r="R36" s="40">
        <f t="shared" si="0"/>
        <v>1.0712000000000002</v>
      </c>
      <c r="S36" s="44"/>
    </row>
    <row r="37" spans="2:19" ht="30" customHeight="1">
      <c r="B37" s="34">
        <v>44526</v>
      </c>
      <c r="C37" s="36">
        <v>26.62</v>
      </c>
      <c r="D37" s="36">
        <v>7.19</v>
      </c>
      <c r="E37" s="45">
        <v>185</v>
      </c>
      <c r="F37" s="4">
        <v>380</v>
      </c>
      <c r="G37" s="45">
        <v>336</v>
      </c>
      <c r="H37" s="37">
        <v>0</v>
      </c>
      <c r="I37" s="38" t="s">
        <v>40</v>
      </c>
      <c r="J37" s="36">
        <v>7.25</v>
      </c>
      <c r="K37" s="45">
        <v>5</v>
      </c>
      <c r="L37" s="45">
        <v>48</v>
      </c>
      <c r="M37" s="45">
        <v>6</v>
      </c>
      <c r="N37" s="39">
        <v>4.9000000000000004</v>
      </c>
      <c r="O37" s="35">
        <f t="shared" si="1"/>
        <v>1.0648</v>
      </c>
      <c r="P37" s="38"/>
      <c r="Q37" s="41"/>
      <c r="R37" s="40">
        <f t="shared" si="0"/>
        <v>1.0648</v>
      </c>
      <c r="S37" s="44"/>
    </row>
    <row r="38" spans="2:19" ht="30" customHeight="1">
      <c r="B38" s="34">
        <v>44527</v>
      </c>
      <c r="C38" s="36">
        <v>26.38</v>
      </c>
      <c r="D38" s="36">
        <v>7.22</v>
      </c>
      <c r="E38" s="45">
        <v>270</v>
      </c>
      <c r="F38" s="45">
        <v>548</v>
      </c>
      <c r="G38" s="45">
        <v>324</v>
      </c>
      <c r="H38" s="37">
        <v>0</v>
      </c>
      <c r="I38" s="38" t="s">
        <v>40</v>
      </c>
      <c r="J38" s="36">
        <v>7.3</v>
      </c>
      <c r="K38" s="45">
        <v>7</v>
      </c>
      <c r="L38" s="45">
        <v>56</v>
      </c>
      <c r="M38" s="45">
        <v>8</v>
      </c>
      <c r="N38" s="39">
        <v>4.7</v>
      </c>
      <c r="O38" s="35">
        <f t="shared" si="1"/>
        <v>1.0551999999999999</v>
      </c>
      <c r="P38" s="38"/>
      <c r="Q38" s="44"/>
      <c r="R38" s="40">
        <f t="shared" si="0"/>
        <v>1.0551999999999999</v>
      </c>
      <c r="S38" s="44"/>
    </row>
    <row r="39" spans="2:19" ht="30" customHeight="1">
      <c r="B39" s="34">
        <v>44528</v>
      </c>
      <c r="C39" s="36">
        <v>26.38</v>
      </c>
      <c r="D39" s="36">
        <v>7.2</v>
      </c>
      <c r="E39" s="45">
        <v>265</v>
      </c>
      <c r="F39" s="37">
        <v>532</v>
      </c>
      <c r="G39" s="45">
        <v>316</v>
      </c>
      <c r="H39" s="37">
        <v>0</v>
      </c>
      <c r="I39" s="38" t="s">
        <v>40</v>
      </c>
      <c r="J39" s="36">
        <v>7.27</v>
      </c>
      <c r="K39" s="45">
        <v>8</v>
      </c>
      <c r="L39" s="45">
        <v>60</v>
      </c>
      <c r="M39" s="45">
        <v>7</v>
      </c>
      <c r="N39" s="39">
        <v>4.9000000000000004</v>
      </c>
      <c r="O39" s="35">
        <f t="shared" si="1"/>
        <v>1.0551999999999999</v>
      </c>
      <c r="P39" s="38"/>
      <c r="Q39" s="43"/>
      <c r="R39" s="40">
        <f t="shared" si="0"/>
        <v>1.0551999999999999</v>
      </c>
      <c r="S39" s="44"/>
    </row>
    <row r="40" spans="2:19" ht="30" customHeight="1">
      <c r="B40" s="34">
        <v>44529</v>
      </c>
      <c r="C40" s="36">
        <v>26.96</v>
      </c>
      <c r="D40" s="36">
        <v>7.23</v>
      </c>
      <c r="E40" s="45">
        <v>270</v>
      </c>
      <c r="F40" s="37">
        <v>546</v>
      </c>
      <c r="G40" s="45">
        <v>332</v>
      </c>
      <c r="H40" s="37">
        <v>0</v>
      </c>
      <c r="I40" s="38" t="s">
        <v>40</v>
      </c>
      <c r="J40" s="36">
        <v>7.25</v>
      </c>
      <c r="K40" s="45">
        <v>8</v>
      </c>
      <c r="L40" s="45">
        <v>58</v>
      </c>
      <c r="M40" s="45">
        <v>7</v>
      </c>
      <c r="N40" s="39">
        <v>4.5999999999999996</v>
      </c>
      <c r="O40" s="35">
        <f t="shared" si="1"/>
        <v>1.0784</v>
      </c>
      <c r="P40" s="38"/>
      <c r="Q40" s="41"/>
      <c r="R40" s="40">
        <f t="shared" si="0"/>
        <v>1.0784</v>
      </c>
      <c r="S40" s="44"/>
    </row>
    <row r="41" spans="2:19" ht="30" customHeight="1">
      <c r="B41" s="34">
        <v>44530</v>
      </c>
      <c r="C41" s="36">
        <v>26.56</v>
      </c>
      <c r="D41" s="36">
        <v>6.98</v>
      </c>
      <c r="E41" s="45">
        <v>275</v>
      </c>
      <c r="F41" s="37">
        <v>552</v>
      </c>
      <c r="G41" s="45">
        <v>344</v>
      </c>
      <c r="H41" s="37">
        <v>0</v>
      </c>
      <c r="I41" s="38" t="s">
        <v>40</v>
      </c>
      <c r="J41" s="36">
        <v>7.36</v>
      </c>
      <c r="K41" s="45">
        <v>6</v>
      </c>
      <c r="L41" s="45">
        <v>48</v>
      </c>
      <c r="M41" s="45">
        <v>8</v>
      </c>
      <c r="N41" s="39">
        <v>4.4000000000000004</v>
      </c>
      <c r="O41" s="35">
        <f t="shared" si="1"/>
        <v>1.0624</v>
      </c>
      <c r="P41" s="38"/>
      <c r="Q41" s="41"/>
      <c r="R41" s="40">
        <f t="shared" si="0"/>
        <v>1.0624</v>
      </c>
      <c r="S41" s="44"/>
    </row>
    <row r="42" spans="2:19" ht="30" customHeight="1">
      <c r="B42" s="34" t="s">
        <v>41</v>
      </c>
      <c r="C42" s="36">
        <f>SUM(C12:C41)</f>
        <v>799.97</v>
      </c>
      <c r="D42" s="36"/>
      <c r="E42" s="45"/>
      <c r="F42" s="37"/>
      <c r="G42" s="45"/>
      <c r="H42" s="37"/>
      <c r="I42" s="38"/>
      <c r="J42" s="36"/>
      <c r="K42" s="45"/>
      <c r="L42" s="45"/>
      <c r="M42" s="45"/>
      <c r="N42" s="39"/>
      <c r="O42" s="35">
        <f>SUM(O12:O41)</f>
        <v>31.998799999999989</v>
      </c>
      <c r="P42" s="38"/>
      <c r="Q42" s="41"/>
      <c r="R42" s="40">
        <f>SUM(R12:R41)</f>
        <v>31.998799999999989</v>
      </c>
      <c r="S42" s="44"/>
    </row>
    <row r="43" spans="2:19" ht="43.5" customHeight="1">
      <c r="B43" s="53"/>
      <c r="C43" s="53"/>
      <c r="D43" s="53"/>
      <c r="E43" s="53"/>
      <c r="F43" s="53"/>
      <c r="G43" s="53"/>
      <c r="H43" s="53"/>
      <c r="I43" s="53"/>
      <c r="J43" s="53"/>
      <c r="K43" s="54"/>
      <c r="L43" s="53"/>
      <c r="M43" s="53"/>
      <c r="N43" s="53"/>
      <c r="O43" s="53"/>
      <c r="P43" s="53"/>
      <c r="Q43" s="53"/>
      <c r="R43" s="53"/>
      <c r="S43" s="53"/>
    </row>
    <row r="48" spans="2:19" ht="15.75">
      <c r="B48" s="55" t="s">
        <v>5</v>
      </c>
      <c r="C48" s="56"/>
      <c r="D48" s="56"/>
      <c r="E48" s="57"/>
      <c r="F48" s="58" t="s">
        <v>6</v>
      </c>
      <c r="G48" s="59"/>
      <c r="H48" s="59"/>
      <c r="I48" s="59"/>
      <c r="J48" s="59"/>
      <c r="K48" s="60"/>
      <c r="L48" s="11" t="s">
        <v>7</v>
      </c>
      <c r="M48" s="11"/>
      <c r="N48" s="11"/>
      <c r="O48" s="12"/>
      <c r="P48" s="13" t="s">
        <v>8</v>
      </c>
      <c r="Q48" s="13"/>
      <c r="R48" s="13"/>
    </row>
    <row r="49" spans="2:18" ht="15.75">
      <c r="B49" s="55" t="s">
        <v>9</v>
      </c>
      <c r="C49" s="56"/>
      <c r="D49" s="56"/>
      <c r="E49" s="57"/>
      <c r="F49" s="58" t="s">
        <v>10</v>
      </c>
      <c r="G49" s="59"/>
      <c r="H49" s="59"/>
      <c r="I49" s="59"/>
      <c r="J49" s="59"/>
      <c r="K49" s="60"/>
      <c r="L49" s="11" t="s">
        <v>11</v>
      </c>
      <c r="M49" s="11"/>
      <c r="N49" s="11"/>
      <c r="O49" s="12"/>
      <c r="P49" s="14">
        <v>44531</v>
      </c>
      <c r="Q49" s="14"/>
      <c r="R49" s="14"/>
    </row>
    <row r="50" spans="2:18" ht="15">
      <c r="B50" s="15" t="s">
        <v>12</v>
      </c>
      <c r="C50" s="61"/>
      <c r="D50" s="62" t="s">
        <v>14</v>
      </c>
      <c r="E50" s="63"/>
      <c r="F50" s="63"/>
      <c r="G50" s="63"/>
      <c r="H50" s="63"/>
      <c r="I50" s="64"/>
      <c r="J50" s="16" t="s">
        <v>15</v>
      </c>
      <c r="K50" s="16"/>
      <c r="L50" s="16"/>
      <c r="M50" s="16"/>
      <c r="N50" s="16"/>
      <c r="O50" s="65"/>
      <c r="P50" s="18" t="s">
        <v>16</v>
      </c>
      <c r="Q50" s="66" t="s">
        <v>17</v>
      </c>
      <c r="R50" s="19" t="s">
        <v>18</v>
      </c>
    </row>
    <row r="51" spans="2:18" ht="45">
      <c r="B51" s="15"/>
      <c r="C51" s="67" t="s">
        <v>42</v>
      </c>
      <c r="D51" s="21" t="s">
        <v>19</v>
      </c>
      <c r="E51" s="21" t="s">
        <v>20</v>
      </c>
      <c r="F51" s="21" t="s">
        <v>21</v>
      </c>
      <c r="G51" s="21" t="s">
        <v>22</v>
      </c>
      <c r="H51" s="21" t="s">
        <v>23</v>
      </c>
      <c r="I51" s="68" t="s">
        <v>24</v>
      </c>
      <c r="J51" s="21" t="s">
        <v>19</v>
      </c>
      <c r="K51" s="21" t="s">
        <v>20</v>
      </c>
      <c r="L51" s="21" t="s">
        <v>21</v>
      </c>
      <c r="M51" s="21" t="s">
        <v>22</v>
      </c>
      <c r="N51" s="21" t="s">
        <v>23</v>
      </c>
      <c r="O51" s="69" t="s">
        <v>43</v>
      </c>
      <c r="P51" s="23"/>
      <c r="Q51" s="66"/>
      <c r="R51" s="19"/>
    </row>
    <row r="52" spans="2:18" ht="15">
      <c r="B52" s="15"/>
      <c r="C52" s="70" t="s">
        <v>44</v>
      </c>
      <c r="D52" s="24" t="s">
        <v>27</v>
      </c>
      <c r="E52" s="25" t="s">
        <v>28</v>
      </c>
      <c r="F52" s="25" t="s">
        <v>28</v>
      </c>
      <c r="G52" s="25" t="s">
        <v>28</v>
      </c>
      <c r="H52" s="25" t="s">
        <v>28</v>
      </c>
      <c r="I52" s="71"/>
      <c r="J52" s="24" t="s">
        <v>27</v>
      </c>
      <c r="K52" s="25" t="s">
        <v>28</v>
      </c>
      <c r="L52" s="25" t="s">
        <v>28</v>
      </c>
      <c r="M52" s="25" t="s">
        <v>28</v>
      </c>
      <c r="N52" s="25" t="s">
        <v>28</v>
      </c>
      <c r="O52" s="72" t="s">
        <v>45</v>
      </c>
      <c r="P52" s="27"/>
      <c r="Q52" s="73"/>
      <c r="R52" s="19"/>
    </row>
    <row r="53" spans="2:18" ht="27">
      <c r="B53" s="74" t="s">
        <v>29</v>
      </c>
      <c r="C53" s="75"/>
      <c r="D53" s="76" t="s">
        <v>31</v>
      </c>
      <c r="E53" s="76" t="s">
        <v>32</v>
      </c>
      <c r="F53" s="76" t="s">
        <v>33</v>
      </c>
      <c r="G53" s="76" t="s">
        <v>34</v>
      </c>
      <c r="H53" s="76">
        <v>0</v>
      </c>
      <c r="I53" s="30"/>
      <c r="J53" s="76" t="s">
        <v>35</v>
      </c>
      <c r="K53" s="76" t="s">
        <v>36</v>
      </c>
      <c r="L53" s="76" t="s">
        <v>37</v>
      </c>
      <c r="M53" s="76" t="s">
        <v>38</v>
      </c>
      <c r="N53" s="77" t="s">
        <v>39</v>
      </c>
      <c r="O53" s="76"/>
      <c r="P53" s="32"/>
      <c r="Q53" s="78"/>
      <c r="R53" s="78"/>
    </row>
    <row r="54" spans="2:18" ht="15.75">
      <c r="B54" s="34">
        <v>44531</v>
      </c>
      <c r="C54" s="35">
        <v>28.68</v>
      </c>
      <c r="D54" s="36">
        <v>7.12</v>
      </c>
      <c r="E54" s="37">
        <v>265</v>
      </c>
      <c r="F54" s="37">
        <v>536</v>
      </c>
      <c r="G54" s="37">
        <v>340</v>
      </c>
      <c r="H54" s="37">
        <v>0</v>
      </c>
      <c r="I54" s="38" t="s">
        <v>46</v>
      </c>
      <c r="J54" s="36">
        <v>7.24</v>
      </c>
      <c r="K54" s="37">
        <v>5</v>
      </c>
      <c r="L54" s="37">
        <v>52</v>
      </c>
      <c r="M54" s="37">
        <v>6</v>
      </c>
      <c r="N54" s="39">
        <v>4.8</v>
      </c>
      <c r="O54" s="79">
        <f>C54*3/100</f>
        <v>0.86039999999999994</v>
      </c>
      <c r="P54" s="80"/>
      <c r="Q54" s="81"/>
      <c r="R54" s="81"/>
    </row>
    <row r="55" spans="2:18" ht="15.75">
      <c r="B55" s="34">
        <v>44532</v>
      </c>
      <c r="C55" s="36">
        <v>28.48</v>
      </c>
      <c r="D55" s="36">
        <v>6.93</v>
      </c>
      <c r="E55" s="37">
        <v>250</v>
      </c>
      <c r="F55" s="37">
        <v>508</v>
      </c>
      <c r="G55" s="4">
        <v>352</v>
      </c>
      <c r="H55" s="37">
        <v>0</v>
      </c>
      <c r="I55" s="38" t="s">
        <v>46</v>
      </c>
      <c r="J55" s="36">
        <v>7.27</v>
      </c>
      <c r="K55" s="37">
        <v>6</v>
      </c>
      <c r="L55" s="37">
        <v>46</v>
      </c>
      <c r="M55" s="37">
        <v>8</v>
      </c>
      <c r="N55" s="39">
        <v>5.0999999999999996</v>
      </c>
      <c r="O55" s="79">
        <f t="shared" ref="O55:O84" si="2">C55*3/100</f>
        <v>0.85439999999999994</v>
      </c>
      <c r="P55" s="80"/>
      <c r="Q55" s="81"/>
      <c r="R55" s="81"/>
    </row>
    <row r="56" spans="2:18" ht="15.75">
      <c r="B56" s="34">
        <v>44533</v>
      </c>
      <c r="C56" s="36">
        <v>28.69</v>
      </c>
      <c r="D56" s="36">
        <v>7.2</v>
      </c>
      <c r="E56" s="37">
        <v>260</v>
      </c>
      <c r="F56" s="37">
        <v>526</v>
      </c>
      <c r="G56" s="37">
        <v>336</v>
      </c>
      <c r="H56" s="37">
        <v>0</v>
      </c>
      <c r="I56" s="38" t="s">
        <v>46</v>
      </c>
      <c r="J56" s="36">
        <v>7.24</v>
      </c>
      <c r="K56" s="37">
        <v>7</v>
      </c>
      <c r="L56" s="37">
        <v>44</v>
      </c>
      <c r="M56" s="37">
        <v>9</v>
      </c>
      <c r="N56" s="39">
        <v>5</v>
      </c>
      <c r="O56" s="79">
        <f t="shared" si="2"/>
        <v>0.86070000000000002</v>
      </c>
      <c r="P56" s="80"/>
      <c r="Q56" s="81"/>
      <c r="R56" s="81"/>
    </row>
    <row r="57" spans="2:18" ht="15.75">
      <c r="B57" s="34">
        <v>44534</v>
      </c>
      <c r="C57" s="36">
        <v>28.28</v>
      </c>
      <c r="D57" s="36">
        <v>7.24</v>
      </c>
      <c r="E57" s="37">
        <v>220</v>
      </c>
      <c r="F57" s="37">
        <v>452</v>
      </c>
      <c r="G57" s="37">
        <v>304</v>
      </c>
      <c r="H57" s="37">
        <v>0</v>
      </c>
      <c r="I57" s="38" t="s">
        <v>46</v>
      </c>
      <c r="J57" s="36">
        <v>7.28</v>
      </c>
      <c r="K57" s="37">
        <v>6</v>
      </c>
      <c r="L57" s="37">
        <v>40</v>
      </c>
      <c r="M57" s="37">
        <v>6</v>
      </c>
      <c r="N57" s="39">
        <v>4.9000000000000004</v>
      </c>
      <c r="O57" s="79">
        <f t="shared" si="2"/>
        <v>0.84840000000000004</v>
      </c>
      <c r="P57" s="80"/>
      <c r="Q57" s="81"/>
      <c r="R57" s="81"/>
    </row>
    <row r="58" spans="2:18" ht="15.75">
      <c r="B58" s="34">
        <v>44535</v>
      </c>
      <c r="C58" s="36">
        <v>28.63</v>
      </c>
      <c r="D58" s="36">
        <v>7.22</v>
      </c>
      <c r="E58" s="37">
        <v>255</v>
      </c>
      <c r="F58" s="37">
        <v>510</v>
      </c>
      <c r="G58" s="37">
        <v>328</v>
      </c>
      <c r="H58" s="37">
        <v>0</v>
      </c>
      <c r="I58" s="38" t="s">
        <v>46</v>
      </c>
      <c r="J58" s="37">
        <v>7.27</v>
      </c>
      <c r="K58" s="37">
        <v>8</v>
      </c>
      <c r="L58" s="37">
        <v>58</v>
      </c>
      <c r="M58" s="37">
        <v>7</v>
      </c>
      <c r="N58" s="39">
        <v>4.7</v>
      </c>
      <c r="O58" s="79">
        <f t="shared" si="2"/>
        <v>0.8589</v>
      </c>
      <c r="P58" s="80"/>
      <c r="Q58" s="81"/>
      <c r="R58" s="81"/>
    </row>
    <row r="59" spans="2:18" ht="15.75">
      <c r="B59" s="34">
        <v>44536</v>
      </c>
      <c r="C59" s="36">
        <v>28.49</v>
      </c>
      <c r="D59" s="36">
        <v>7.15</v>
      </c>
      <c r="E59" s="37">
        <v>275</v>
      </c>
      <c r="F59" s="37">
        <v>548</v>
      </c>
      <c r="G59" s="37">
        <v>364</v>
      </c>
      <c r="H59" s="37">
        <v>0</v>
      </c>
      <c r="I59" s="38" t="s">
        <v>46</v>
      </c>
      <c r="J59" s="36">
        <v>7.25</v>
      </c>
      <c r="K59" s="37">
        <v>9</v>
      </c>
      <c r="L59" s="37">
        <v>54</v>
      </c>
      <c r="M59" s="37">
        <v>8</v>
      </c>
      <c r="N59" s="39">
        <v>5.2</v>
      </c>
      <c r="O59" s="79">
        <f t="shared" si="2"/>
        <v>0.85470000000000002</v>
      </c>
      <c r="P59" s="80"/>
      <c r="Q59" s="82"/>
      <c r="R59" s="81"/>
    </row>
    <row r="60" spans="2:18" ht="15.75">
      <c r="B60" s="34">
        <v>44537</v>
      </c>
      <c r="C60" s="36">
        <v>28.73</v>
      </c>
      <c r="D60" s="36">
        <v>7.23</v>
      </c>
      <c r="E60" s="37">
        <v>250</v>
      </c>
      <c r="F60" s="37">
        <v>524</v>
      </c>
      <c r="G60" s="37">
        <v>356</v>
      </c>
      <c r="H60" s="37">
        <v>0</v>
      </c>
      <c r="I60" s="38" t="s">
        <v>46</v>
      </c>
      <c r="J60" s="37">
        <v>7.28</v>
      </c>
      <c r="K60" s="37">
        <v>8</v>
      </c>
      <c r="L60" s="37">
        <v>48</v>
      </c>
      <c r="M60" s="37">
        <v>8</v>
      </c>
      <c r="N60" s="39">
        <v>5</v>
      </c>
      <c r="O60" s="79">
        <f t="shared" si="2"/>
        <v>0.8619</v>
      </c>
      <c r="P60" s="80"/>
      <c r="Q60" s="82"/>
      <c r="R60" s="83"/>
    </row>
    <row r="61" spans="2:18" ht="15.75">
      <c r="B61" s="34">
        <v>44538</v>
      </c>
      <c r="C61" s="35">
        <v>28.49</v>
      </c>
      <c r="D61" s="36">
        <v>7.21</v>
      </c>
      <c r="E61" s="37">
        <v>240</v>
      </c>
      <c r="F61" s="37">
        <v>486</v>
      </c>
      <c r="G61" s="37">
        <v>320</v>
      </c>
      <c r="H61" s="37">
        <v>0</v>
      </c>
      <c r="I61" s="38" t="s">
        <v>46</v>
      </c>
      <c r="J61" s="36">
        <v>7.26</v>
      </c>
      <c r="K61" s="37">
        <v>7</v>
      </c>
      <c r="L61" s="37">
        <v>42</v>
      </c>
      <c r="M61" s="37">
        <v>6</v>
      </c>
      <c r="N61" s="39">
        <v>5.0999999999999996</v>
      </c>
      <c r="O61" s="79">
        <f t="shared" si="2"/>
        <v>0.85470000000000002</v>
      </c>
      <c r="P61" s="80"/>
      <c r="Q61" s="84"/>
      <c r="R61" s="83"/>
    </row>
    <row r="62" spans="2:18" ht="15.75">
      <c r="B62" s="34">
        <v>44539</v>
      </c>
      <c r="C62" s="36">
        <v>28.38</v>
      </c>
      <c r="D62" s="36">
        <v>6.9</v>
      </c>
      <c r="E62" s="37">
        <v>275</v>
      </c>
      <c r="F62" s="37">
        <v>554</v>
      </c>
      <c r="G62" s="37">
        <v>332</v>
      </c>
      <c r="H62" s="37">
        <v>0</v>
      </c>
      <c r="I62" s="38" t="s">
        <v>46</v>
      </c>
      <c r="J62" s="36">
        <v>7.24</v>
      </c>
      <c r="K62" s="37">
        <v>7</v>
      </c>
      <c r="L62" s="37">
        <v>56</v>
      </c>
      <c r="M62" s="37">
        <v>8</v>
      </c>
      <c r="N62" s="39">
        <v>4.8</v>
      </c>
      <c r="O62" s="79">
        <f t="shared" si="2"/>
        <v>0.85140000000000005</v>
      </c>
      <c r="P62" s="80"/>
      <c r="Q62" s="82"/>
      <c r="R62" s="85"/>
    </row>
    <row r="63" spans="2:18" ht="15.75">
      <c r="B63" s="34">
        <v>44540</v>
      </c>
      <c r="C63" s="36">
        <v>28.49</v>
      </c>
      <c r="D63" s="36">
        <v>7.16</v>
      </c>
      <c r="E63" s="37">
        <v>260</v>
      </c>
      <c r="F63" s="37">
        <v>532</v>
      </c>
      <c r="G63" s="37">
        <v>344</v>
      </c>
      <c r="H63" s="37">
        <v>0</v>
      </c>
      <c r="I63" s="38" t="s">
        <v>46</v>
      </c>
      <c r="J63" s="36">
        <v>7.27</v>
      </c>
      <c r="K63" s="37">
        <v>8</v>
      </c>
      <c r="L63" s="37">
        <v>58</v>
      </c>
      <c r="M63" s="37">
        <v>7</v>
      </c>
      <c r="N63" s="39">
        <v>4.5999999999999996</v>
      </c>
      <c r="O63" s="79">
        <f t="shared" si="2"/>
        <v>0.85470000000000002</v>
      </c>
      <c r="P63" s="80"/>
      <c r="Q63" s="82"/>
      <c r="R63" s="85"/>
    </row>
    <row r="64" spans="2:18" ht="15.75">
      <c r="B64" s="34">
        <v>44541</v>
      </c>
      <c r="C64" s="36">
        <v>28.71</v>
      </c>
      <c r="D64" s="36">
        <v>7.12</v>
      </c>
      <c r="E64" s="37">
        <v>285</v>
      </c>
      <c r="F64" s="37">
        <v>578</v>
      </c>
      <c r="G64" s="37">
        <v>492</v>
      </c>
      <c r="H64" s="37">
        <v>0</v>
      </c>
      <c r="I64" s="38" t="s">
        <v>46</v>
      </c>
      <c r="J64" s="37">
        <v>7.25</v>
      </c>
      <c r="K64" s="37">
        <v>7</v>
      </c>
      <c r="L64" s="45">
        <v>60</v>
      </c>
      <c r="M64" s="45">
        <v>9</v>
      </c>
      <c r="N64" s="39">
        <v>4.9000000000000004</v>
      </c>
      <c r="O64" s="79">
        <f t="shared" si="2"/>
        <v>0.86129999999999995</v>
      </c>
      <c r="P64" s="80"/>
      <c r="Q64" s="82"/>
      <c r="R64" s="85"/>
    </row>
    <row r="65" spans="2:18" ht="15.75">
      <c r="B65" s="34">
        <v>44542</v>
      </c>
      <c r="C65" s="36">
        <v>28.41</v>
      </c>
      <c r="D65" s="36">
        <v>7.2</v>
      </c>
      <c r="E65" s="37">
        <v>280</v>
      </c>
      <c r="F65" s="37">
        <v>564</v>
      </c>
      <c r="G65" s="45">
        <v>476</v>
      </c>
      <c r="H65" s="37">
        <v>0</v>
      </c>
      <c r="I65" s="38" t="s">
        <v>46</v>
      </c>
      <c r="J65" s="37">
        <v>7.28</v>
      </c>
      <c r="K65" s="45">
        <v>8</v>
      </c>
      <c r="L65" s="4">
        <v>54</v>
      </c>
      <c r="M65" s="45">
        <v>8</v>
      </c>
      <c r="N65" s="39">
        <v>5.0999999999999996</v>
      </c>
      <c r="O65" s="79">
        <f t="shared" si="2"/>
        <v>0.85230000000000006</v>
      </c>
      <c r="P65" s="80"/>
      <c r="Q65" s="82"/>
      <c r="R65" s="85"/>
    </row>
    <row r="66" spans="2:18" ht="15.75">
      <c r="B66" s="34">
        <v>44543</v>
      </c>
      <c r="C66" s="36">
        <v>28.61</v>
      </c>
      <c r="D66" s="36">
        <v>7.14</v>
      </c>
      <c r="E66" s="37">
        <v>310</v>
      </c>
      <c r="F66" s="37">
        <v>628</v>
      </c>
      <c r="G66" s="45">
        <v>512</v>
      </c>
      <c r="H66" s="37">
        <v>0</v>
      </c>
      <c r="I66" s="38" t="s">
        <v>46</v>
      </c>
      <c r="J66" s="36">
        <v>7.3</v>
      </c>
      <c r="K66" s="45">
        <v>6</v>
      </c>
      <c r="L66" s="4">
        <v>48</v>
      </c>
      <c r="M66" s="45">
        <v>8</v>
      </c>
      <c r="N66" s="39">
        <v>4.8</v>
      </c>
      <c r="O66" s="79">
        <f t="shared" si="2"/>
        <v>0.85829999999999995</v>
      </c>
      <c r="P66" s="80"/>
      <c r="Q66" s="82"/>
      <c r="R66" s="81"/>
    </row>
    <row r="67" spans="2:18" ht="15.75">
      <c r="B67" s="34">
        <v>44544</v>
      </c>
      <c r="C67" s="36">
        <v>28.64</v>
      </c>
      <c r="D67" s="36">
        <v>7.17</v>
      </c>
      <c r="E67" s="37">
        <v>325</v>
      </c>
      <c r="F67" s="37">
        <v>640</v>
      </c>
      <c r="G67" s="37">
        <v>524</v>
      </c>
      <c r="H67" s="37">
        <v>0</v>
      </c>
      <c r="I67" s="38" t="s">
        <v>46</v>
      </c>
      <c r="J67" s="37">
        <v>7.23</v>
      </c>
      <c r="K67" s="45">
        <v>7</v>
      </c>
      <c r="L67" s="45">
        <v>56</v>
      </c>
      <c r="M67" s="45">
        <v>9</v>
      </c>
      <c r="N67" s="39">
        <v>4.7</v>
      </c>
      <c r="O67" s="79">
        <f t="shared" si="2"/>
        <v>0.85919999999999996</v>
      </c>
      <c r="P67" s="80"/>
      <c r="Q67" s="82"/>
      <c r="R67" s="85"/>
    </row>
    <row r="68" spans="2:18" ht="15.75">
      <c r="B68" s="34">
        <v>44545</v>
      </c>
      <c r="C68" s="35">
        <v>28.49</v>
      </c>
      <c r="D68" s="36">
        <v>7.13</v>
      </c>
      <c r="E68" s="86">
        <v>305</v>
      </c>
      <c r="F68" s="37">
        <v>612</v>
      </c>
      <c r="G68" s="37">
        <v>488</v>
      </c>
      <c r="H68" s="37">
        <v>0</v>
      </c>
      <c r="I68" s="38" t="s">
        <v>46</v>
      </c>
      <c r="J68" s="37">
        <v>7.27</v>
      </c>
      <c r="K68" s="37">
        <v>5</v>
      </c>
      <c r="L68" s="45">
        <v>50</v>
      </c>
      <c r="M68" s="37">
        <v>7</v>
      </c>
      <c r="N68" s="39">
        <v>5.3</v>
      </c>
      <c r="O68" s="79">
        <f t="shared" si="2"/>
        <v>0.85470000000000002</v>
      </c>
      <c r="P68" s="80"/>
      <c r="Q68" s="87"/>
      <c r="R68" s="88"/>
    </row>
    <row r="69" spans="2:18" ht="15.75">
      <c r="B69" s="34">
        <v>44546</v>
      </c>
      <c r="C69" s="36">
        <v>28.39</v>
      </c>
      <c r="D69" s="36">
        <v>7.21</v>
      </c>
      <c r="E69" s="37">
        <v>245</v>
      </c>
      <c r="F69" s="4">
        <v>506</v>
      </c>
      <c r="G69" s="37">
        <v>460</v>
      </c>
      <c r="H69" s="37">
        <v>0</v>
      </c>
      <c r="I69" s="38" t="s">
        <v>46</v>
      </c>
      <c r="J69" s="36">
        <v>7.33</v>
      </c>
      <c r="K69" s="45">
        <v>8</v>
      </c>
      <c r="L69" s="37">
        <v>58</v>
      </c>
      <c r="M69" s="45">
        <v>6</v>
      </c>
      <c r="N69" s="39">
        <v>4.9000000000000004</v>
      </c>
      <c r="O69" s="79">
        <f t="shared" si="2"/>
        <v>0.85170000000000001</v>
      </c>
      <c r="P69" s="80"/>
      <c r="Q69" s="82"/>
      <c r="R69" s="85"/>
    </row>
    <row r="70" spans="2:18" ht="15.75">
      <c r="B70" s="34">
        <v>44547</v>
      </c>
      <c r="C70" s="36">
        <v>28.19</v>
      </c>
      <c r="D70" s="36">
        <v>7.2</v>
      </c>
      <c r="E70" s="37">
        <v>270</v>
      </c>
      <c r="F70" s="4">
        <v>552</v>
      </c>
      <c r="G70" s="45">
        <v>472</v>
      </c>
      <c r="H70" s="37">
        <v>0</v>
      </c>
      <c r="I70" s="38" t="s">
        <v>46</v>
      </c>
      <c r="J70" s="37">
        <v>7.26</v>
      </c>
      <c r="K70" s="37">
        <v>6</v>
      </c>
      <c r="L70" s="45">
        <v>52</v>
      </c>
      <c r="M70" s="45">
        <v>8</v>
      </c>
      <c r="N70" s="39">
        <v>4.8</v>
      </c>
      <c r="O70" s="79">
        <f t="shared" si="2"/>
        <v>0.84570000000000012</v>
      </c>
      <c r="P70" s="80"/>
      <c r="Q70" s="82"/>
      <c r="R70" s="85"/>
    </row>
    <row r="71" spans="2:18" ht="15.75">
      <c r="B71" s="34">
        <v>44548</v>
      </c>
      <c r="C71" s="36">
        <v>28.47</v>
      </c>
      <c r="D71" s="36">
        <v>7.18</v>
      </c>
      <c r="E71" s="37">
        <v>240</v>
      </c>
      <c r="F71" s="4">
        <v>490</v>
      </c>
      <c r="G71" s="45">
        <v>448</v>
      </c>
      <c r="H71" s="37">
        <v>0</v>
      </c>
      <c r="I71" s="38" t="s">
        <v>46</v>
      </c>
      <c r="J71" s="36">
        <v>7.24</v>
      </c>
      <c r="K71" s="37">
        <v>6</v>
      </c>
      <c r="L71" s="45">
        <v>48</v>
      </c>
      <c r="M71" s="45">
        <v>7</v>
      </c>
      <c r="N71" s="39">
        <v>4.8</v>
      </c>
      <c r="O71" s="79">
        <f t="shared" si="2"/>
        <v>0.85409999999999997</v>
      </c>
      <c r="P71" s="80"/>
      <c r="Q71" s="82"/>
      <c r="R71" s="85"/>
    </row>
    <row r="72" spans="2:18" ht="15.75">
      <c r="B72" s="34">
        <v>44549</v>
      </c>
      <c r="C72" s="36">
        <v>28.75</v>
      </c>
      <c r="D72" s="36">
        <v>7.15</v>
      </c>
      <c r="E72" s="37">
        <v>230</v>
      </c>
      <c r="F72" s="4">
        <v>478</v>
      </c>
      <c r="G72" s="45">
        <v>412</v>
      </c>
      <c r="H72" s="37">
        <v>0</v>
      </c>
      <c r="I72" s="38" t="s">
        <v>46</v>
      </c>
      <c r="J72" s="36">
        <v>7.27</v>
      </c>
      <c r="K72" s="37">
        <v>8</v>
      </c>
      <c r="L72" s="45">
        <v>56</v>
      </c>
      <c r="M72" s="37">
        <v>6</v>
      </c>
      <c r="N72" s="52">
        <v>5.0999999999999996</v>
      </c>
      <c r="O72" s="79">
        <f t="shared" si="2"/>
        <v>0.86250000000000004</v>
      </c>
      <c r="P72" s="80"/>
      <c r="Q72" s="85"/>
      <c r="R72" s="85"/>
    </row>
    <row r="73" spans="2:18" ht="15.75">
      <c r="B73" s="34">
        <v>44550</v>
      </c>
      <c r="C73" s="35">
        <v>28.38</v>
      </c>
      <c r="D73" s="36">
        <v>7.17</v>
      </c>
      <c r="E73" s="37">
        <v>255</v>
      </c>
      <c r="F73" s="4">
        <v>516</v>
      </c>
      <c r="G73" s="37">
        <v>436</v>
      </c>
      <c r="H73" s="37">
        <v>0</v>
      </c>
      <c r="I73" s="38" t="s">
        <v>46</v>
      </c>
      <c r="J73" s="36">
        <v>7.24</v>
      </c>
      <c r="K73" s="37">
        <v>8</v>
      </c>
      <c r="L73" s="37">
        <v>60</v>
      </c>
      <c r="M73" s="45">
        <v>9</v>
      </c>
      <c r="N73" s="39">
        <v>5.2</v>
      </c>
      <c r="O73" s="79">
        <f t="shared" si="2"/>
        <v>0.85140000000000005</v>
      </c>
      <c r="P73" s="80"/>
      <c r="Q73" s="82"/>
      <c r="R73" s="85"/>
    </row>
    <row r="74" spans="2:18" ht="15.75">
      <c r="B74" s="34">
        <v>44551</v>
      </c>
      <c r="C74" s="36">
        <v>28.4</v>
      </c>
      <c r="D74" s="36">
        <v>7.14</v>
      </c>
      <c r="E74" s="37">
        <v>290</v>
      </c>
      <c r="F74" s="4">
        <v>584</v>
      </c>
      <c r="G74" s="4">
        <v>444</v>
      </c>
      <c r="H74" s="37">
        <v>0</v>
      </c>
      <c r="I74" s="38" t="s">
        <v>46</v>
      </c>
      <c r="J74" s="36">
        <v>7.35</v>
      </c>
      <c r="K74" s="37">
        <v>7</v>
      </c>
      <c r="L74" s="45">
        <v>62</v>
      </c>
      <c r="M74" s="45">
        <v>8</v>
      </c>
      <c r="N74" s="39">
        <v>5</v>
      </c>
      <c r="O74" s="79">
        <f t="shared" si="2"/>
        <v>0.85199999999999987</v>
      </c>
      <c r="P74" s="80"/>
      <c r="Q74" s="82"/>
      <c r="R74" s="85"/>
    </row>
    <row r="75" spans="2:18" ht="15.75">
      <c r="B75" s="34">
        <v>44552</v>
      </c>
      <c r="C75" s="36">
        <v>28.63</v>
      </c>
      <c r="D75" s="36">
        <v>7.12</v>
      </c>
      <c r="E75" s="37">
        <v>270</v>
      </c>
      <c r="F75" s="37">
        <v>566</v>
      </c>
      <c r="G75" s="45">
        <v>428</v>
      </c>
      <c r="H75" s="37">
        <v>0</v>
      </c>
      <c r="I75" s="38" t="s">
        <v>46</v>
      </c>
      <c r="J75" s="36">
        <v>7.27</v>
      </c>
      <c r="K75" s="45">
        <v>8</v>
      </c>
      <c r="L75" s="45">
        <v>54</v>
      </c>
      <c r="M75" s="37">
        <v>6</v>
      </c>
      <c r="N75" s="39">
        <v>4.8</v>
      </c>
      <c r="O75" s="79">
        <f t="shared" si="2"/>
        <v>0.8589</v>
      </c>
      <c r="P75" s="80"/>
      <c r="Q75" s="84"/>
      <c r="R75" s="85"/>
    </row>
    <row r="76" spans="2:18" ht="15.75">
      <c r="B76" s="34">
        <v>44553</v>
      </c>
      <c r="C76" s="36">
        <v>28.69</v>
      </c>
      <c r="D76" s="36">
        <v>7.19</v>
      </c>
      <c r="E76" s="37">
        <v>255</v>
      </c>
      <c r="F76" s="37">
        <v>538</v>
      </c>
      <c r="G76" s="45">
        <v>396</v>
      </c>
      <c r="H76" s="37">
        <v>0</v>
      </c>
      <c r="I76" s="38" t="s">
        <v>46</v>
      </c>
      <c r="J76" s="36">
        <v>7.38</v>
      </c>
      <c r="K76" s="37">
        <v>8</v>
      </c>
      <c r="L76" s="37">
        <v>56</v>
      </c>
      <c r="M76" s="45">
        <v>6</v>
      </c>
      <c r="N76" s="39">
        <v>5.0999999999999996</v>
      </c>
      <c r="O76" s="79">
        <f t="shared" si="2"/>
        <v>0.86070000000000002</v>
      </c>
      <c r="P76" s="80"/>
      <c r="Q76" s="82"/>
      <c r="R76" s="85"/>
    </row>
    <row r="77" spans="2:18" ht="15.75">
      <c r="B77" s="34">
        <v>44554</v>
      </c>
      <c r="C77" s="36">
        <v>28.47</v>
      </c>
      <c r="D77" s="36">
        <v>7.15</v>
      </c>
      <c r="E77" s="45">
        <v>250</v>
      </c>
      <c r="F77" s="45">
        <v>512</v>
      </c>
      <c r="G77" s="45">
        <v>410</v>
      </c>
      <c r="H77" s="37">
        <v>0</v>
      </c>
      <c r="I77" s="38" t="s">
        <v>46</v>
      </c>
      <c r="J77" s="3">
        <v>7.34</v>
      </c>
      <c r="K77" s="45">
        <v>7</v>
      </c>
      <c r="L77" s="45">
        <v>48</v>
      </c>
      <c r="M77" s="45">
        <v>8</v>
      </c>
      <c r="N77" s="39">
        <v>4.7</v>
      </c>
      <c r="O77" s="79">
        <f t="shared" si="2"/>
        <v>0.85409999999999997</v>
      </c>
      <c r="P77" s="80"/>
      <c r="Q77" s="82"/>
      <c r="R77" s="85"/>
    </row>
    <row r="78" spans="2:18" ht="15.75">
      <c r="B78" s="34">
        <v>44555</v>
      </c>
      <c r="C78" s="36">
        <v>28.49</v>
      </c>
      <c r="D78" s="36">
        <v>7.2</v>
      </c>
      <c r="E78" s="45">
        <v>225</v>
      </c>
      <c r="F78" s="45">
        <v>468</v>
      </c>
      <c r="G78" s="45">
        <v>372</v>
      </c>
      <c r="H78" s="37">
        <v>0</v>
      </c>
      <c r="I78" s="38" t="s">
        <v>46</v>
      </c>
      <c r="J78" s="36">
        <v>7.26</v>
      </c>
      <c r="K78" s="45">
        <v>6</v>
      </c>
      <c r="L78" s="45">
        <v>42</v>
      </c>
      <c r="M78" s="4">
        <v>6</v>
      </c>
      <c r="N78" s="39">
        <v>4.5999999999999996</v>
      </c>
      <c r="O78" s="79">
        <f t="shared" si="2"/>
        <v>0.85470000000000002</v>
      </c>
      <c r="P78" s="80"/>
      <c r="Q78" s="82"/>
      <c r="R78" s="85"/>
    </row>
    <row r="79" spans="2:18" ht="15.75">
      <c r="B79" s="34">
        <v>44556</v>
      </c>
      <c r="C79" s="36">
        <v>28.52</v>
      </c>
      <c r="D79" s="36">
        <v>7.16</v>
      </c>
      <c r="E79" s="45">
        <v>240</v>
      </c>
      <c r="F79" s="4">
        <v>482</v>
      </c>
      <c r="G79" s="45">
        <v>416</v>
      </c>
      <c r="H79" s="37">
        <v>0</v>
      </c>
      <c r="I79" s="38" t="s">
        <v>46</v>
      </c>
      <c r="J79" s="36">
        <v>7.29</v>
      </c>
      <c r="K79" s="45">
        <v>9</v>
      </c>
      <c r="L79" s="45">
        <v>56</v>
      </c>
      <c r="M79" s="45">
        <v>7</v>
      </c>
      <c r="N79" s="39">
        <v>4.4000000000000004</v>
      </c>
      <c r="O79" s="79">
        <f t="shared" si="2"/>
        <v>0.85560000000000003</v>
      </c>
      <c r="P79" s="80"/>
      <c r="Q79" s="82"/>
      <c r="R79" s="85"/>
    </row>
    <row r="80" spans="2:18" ht="15.75">
      <c r="B80" s="34">
        <v>44557</v>
      </c>
      <c r="C80" s="36">
        <v>28.488</v>
      </c>
      <c r="D80" s="36">
        <v>7.13</v>
      </c>
      <c r="E80" s="45">
        <v>265</v>
      </c>
      <c r="F80" s="45">
        <v>522</v>
      </c>
      <c r="G80" s="45">
        <v>432</v>
      </c>
      <c r="H80" s="37">
        <v>0</v>
      </c>
      <c r="I80" s="38" t="s">
        <v>46</v>
      </c>
      <c r="J80" s="36">
        <v>7.36</v>
      </c>
      <c r="K80" s="45">
        <v>8</v>
      </c>
      <c r="L80" s="45">
        <v>64</v>
      </c>
      <c r="M80" s="45">
        <v>9</v>
      </c>
      <c r="N80" s="39">
        <v>4.2</v>
      </c>
      <c r="O80" s="79">
        <f t="shared" si="2"/>
        <v>0.85463999999999996</v>
      </c>
      <c r="P80" s="80"/>
      <c r="Q80" s="85"/>
      <c r="R80" s="85"/>
    </row>
    <row r="81" spans="2:18" ht="15.75">
      <c r="B81" s="34">
        <v>44558</v>
      </c>
      <c r="C81" s="36">
        <v>28.61</v>
      </c>
      <c r="D81" s="36">
        <v>7.18</v>
      </c>
      <c r="E81" s="45">
        <v>260</v>
      </c>
      <c r="F81" s="37">
        <v>518</v>
      </c>
      <c r="G81" s="45">
        <v>424</v>
      </c>
      <c r="H81" s="37">
        <v>0</v>
      </c>
      <c r="I81" s="38" t="s">
        <v>46</v>
      </c>
      <c r="J81" s="36">
        <v>7.28</v>
      </c>
      <c r="K81" s="45">
        <v>9</v>
      </c>
      <c r="L81" s="45">
        <v>58</v>
      </c>
      <c r="M81" s="45">
        <v>8</v>
      </c>
      <c r="N81" s="39">
        <v>4.5</v>
      </c>
      <c r="O81" s="79">
        <f t="shared" si="2"/>
        <v>0.85829999999999995</v>
      </c>
      <c r="P81" s="80"/>
      <c r="Q81" s="84"/>
      <c r="R81" s="85"/>
    </row>
    <row r="82" spans="2:18" ht="15.75">
      <c r="B82" s="34">
        <v>44559</v>
      </c>
      <c r="C82" s="36">
        <v>28.81</v>
      </c>
      <c r="D82" s="36">
        <v>7.22</v>
      </c>
      <c r="E82" s="45">
        <v>245</v>
      </c>
      <c r="F82" s="37">
        <v>496</v>
      </c>
      <c r="G82" s="45">
        <v>376</v>
      </c>
      <c r="H82" s="37">
        <v>0</v>
      </c>
      <c r="I82" s="38" t="s">
        <v>46</v>
      </c>
      <c r="J82" s="36">
        <v>7.25</v>
      </c>
      <c r="K82" s="45">
        <v>7</v>
      </c>
      <c r="L82" s="45">
        <v>46</v>
      </c>
      <c r="M82" s="45">
        <v>6</v>
      </c>
      <c r="N82" s="39">
        <v>4.0999999999999996</v>
      </c>
      <c r="O82" s="79">
        <f t="shared" si="2"/>
        <v>0.86429999999999996</v>
      </c>
      <c r="P82" s="80"/>
      <c r="Q82" s="82"/>
      <c r="R82" s="85"/>
    </row>
    <row r="83" spans="2:18" ht="15.75">
      <c r="B83" s="34">
        <v>44560</v>
      </c>
      <c r="C83" s="36">
        <v>28.59</v>
      </c>
      <c r="D83" s="36">
        <v>7.19</v>
      </c>
      <c r="E83" s="45">
        <v>250</v>
      </c>
      <c r="F83" s="37">
        <v>510</v>
      </c>
      <c r="G83" s="45">
        <v>396</v>
      </c>
      <c r="H83" s="37">
        <v>0</v>
      </c>
      <c r="I83" s="38" t="s">
        <v>46</v>
      </c>
      <c r="J83" s="36">
        <v>7.27</v>
      </c>
      <c r="K83" s="45">
        <v>8</v>
      </c>
      <c r="L83" s="45">
        <v>52</v>
      </c>
      <c r="M83" s="45">
        <v>7</v>
      </c>
      <c r="N83" s="39">
        <v>4.3</v>
      </c>
      <c r="O83" s="79">
        <f t="shared" si="2"/>
        <v>0.85769999999999991</v>
      </c>
      <c r="P83" s="89"/>
      <c r="Q83" s="82"/>
      <c r="R83" s="85"/>
    </row>
    <row r="84" spans="2:18" ht="15.75">
      <c r="B84" s="34">
        <v>44561</v>
      </c>
      <c r="C84" s="36">
        <v>28.53</v>
      </c>
      <c r="D84" s="36">
        <v>7.21</v>
      </c>
      <c r="E84" s="45">
        <v>260</v>
      </c>
      <c r="F84" s="37">
        <v>538</v>
      </c>
      <c r="G84" s="45">
        <v>380</v>
      </c>
      <c r="H84" s="37">
        <v>0</v>
      </c>
      <c r="I84" s="38" t="s">
        <v>46</v>
      </c>
      <c r="J84" s="36">
        <v>7.22</v>
      </c>
      <c r="K84" s="45">
        <v>9</v>
      </c>
      <c r="L84" s="45">
        <v>60</v>
      </c>
      <c r="M84" s="45">
        <v>8</v>
      </c>
      <c r="N84" s="39">
        <v>4.0999999999999996</v>
      </c>
      <c r="O84" s="79">
        <f t="shared" si="2"/>
        <v>0.85589999999999999</v>
      </c>
      <c r="P84" s="89"/>
      <c r="Q84" s="82"/>
      <c r="R84" s="85"/>
    </row>
    <row r="85" spans="2:18" ht="15.75">
      <c r="B85" s="90" t="s">
        <v>41</v>
      </c>
      <c r="C85" s="91">
        <v>886.61</v>
      </c>
      <c r="D85" s="92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4">
        <f>SUM(O54:O84)</f>
        <v>26.538239999999998</v>
      </c>
      <c r="P85" s="95"/>
      <c r="Q85" s="96"/>
      <c r="R85" s="97"/>
    </row>
    <row r="86" spans="2:18" ht="15.75">
      <c r="B86" s="98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100"/>
      <c r="Q86" s="98"/>
      <c r="R86" s="98"/>
    </row>
    <row r="88" spans="2:18">
      <c r="O88" s="5"/>
    </row>
    <row r="89" spans="2:18" ht="18">
      <c r="B89" s="6"/>
      <c r="C89" s="103" t="s">
        <v>1</v>
      </c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5"/>
      <c r="P89" s="106"/>
    </row>
    <row r="90" spans="2:18" ht="20.25">
      <c r="B90" s="6"/>
      <c r="C90" s="107" t="s">
        <v>2</v>
      </c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9"/>
      <c r="P90" s="110"/>
    </row>
    <row r="91" spans="2:18" ht="18">
      <c r="B91" s="6"/>
      <c r="C91" s="103" t="s">
        <v>3</v>
      </c>
      <c r="D91" s="104"/>
      <c r="E91" s="104"/>
      <c r="F91" s="104"/>
      <c r="G91" s="104"/>
      <c r="H91" s="104"/>
      <c r="I91" s="104"/>
      <c r="J91" s="104"/>
      <c r="K91" s="104"/>
      <c r="L91" s="104"/>
      <c r="M91" s="104"/>
      <c r="N91" s="104"/>
      <c r="O91" s="111"/>
      <c r="P91" s="110"/>
    </row>
    <row r="92" spans="2:18" ht="15.75">
      <c r="B92" s="6"/>
      <c r="C92" s="55" t="s">
        <v>4</v>
      </c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112"/>
      <c r="P92" s="113"/>
    </row>
    <row r="93" spans="2:18" ht="15.75">
      <c r="B93" s="55" t="s">
        <v>5</v>
      </c>
      <c r="C93" s="56"/>
      <c r="D93" s="56"/>
      <c r="E93" s="57"/>
      <c r="F93" s="58" t="s">
        <v>6</v>
      </c>
      <c r="G93" s="59"/>
      <c r="H93" s="59"/>
      <c r="I93" s="59"/>
      <c r="J93" s="59"/>
      <c r="K93" s="60"/>
      <c r="L93" s="11" t="s">
        <v>7</v>
      </c>
      <c r="M93" s="11"/>
      <c r="N93" s="11"/>
      <c r="O93" s="12"/>
      <c r="P93" s="114"/>
    </row>
    <row r="94" spans="2:18" ht="15.75">
      <c r="B94" s="55" t="s">
        <v>9</v>
      </c>
      <c r="C94" s="56"/>
      <c r="D94" s="56"/>
      <c r="E94" s="57"/>
      <c r="F94" s="58" t="s">
        <v>10</v>
      </c>
      <c r="G94" s="59"/>
      <c r="H94" s="59"/>
      <c r="I94" s="59"/>
      <c r="J94" s="59"/>
      <c r="K94" s="60"/>
      <c r="L94" s="11" t="s">
        <v>11</v>
      </c>
      <c r="M94" s="11"/>
      <c r="N94" s="11"/>
      <c r="O94" s="12"/>
      <c r="P94" s="115"/>
    </row>
    <row r="95" spans="2:18" ht="15">
      <c r="B95" s="15" t="s">
        <v>12</v>
      </c>
      <c r="C95" s="22" t="s">
        <v>13</v>
      </c>
      <c r="D95" s="62" t="s">
        <v>14</v>
      </c>
      <c r="E95" s="63"/>
      <c r="F95" s="63"/>
      <c r="G95" s="63"/>
      <c r="H95" s="63"/>
      <c r="I95" s="64"/>
      <c r="J95" s="16" t="s">
        <v>15</v>
      </c>
      <c r="K95" s="16"/>
      <c r="L95" s="16"/>
      <c r="M95" s="16"/>
      <c r="N95" s="16"/>
      <c r="O95" s="116"/>
      <c r="P95" s="19" t="s">
        <v>18</v>
      </c>
    </row>
    <row r="96" spans="2:18" ht="45">
      <c r="B96" s="15"/>
      <c r="C96" s="117"/>
      <c r="D96" s="21" t="s">
        <v>19</v>
      </c>
      <c r="E96" s="21" t="s">
        <v>20</v>
      </c>
      <c r="F96" s="21" t="s">
        <v>21</v>
      </c>
      <c r="G96" s="21" t="s">
        <v>22</v>
      </c>
      <c r="H96" s="21" t="s">
        <v>23</v>
      </c>
      <c r="I96" s="68" t="s">
        <v>24</v>
      </c>
      <c r="J96" s="21" t="s">
        <v>19</v>
      </c>
      <c r="K96" s="21" t="s">
        <v>20</v>
      </c>
      <c r="L96" s="21" t="s">
        <v>21</v>
      </c>
      <c r="M96" s="21" t="s">
        <v>22</v>
      </c>
      <c r="N96" s="21" t="s">
        <v>23</v>
      </c>
      <c r="O96" s="21" t="s">
        <v>47</v>
      </c>
      <c r="P96" s="19"/>
    </row>
    <row r="97" spans="2:16" ht="14.25">
      <c r="B97" s="15"/>
      <c r="C97" s="26"/>
      <c r="D97" s="24" t="s">
        <v>27</v>
      </c>
      <c r="E97" s="25" t="s">
        <v>28</v>
      </c>
      <c r="F97" s="25" t="s">
        <v>28</v>
      </c>
      <c r="G97" s="25" t="s">
        <v>28</v>
      </c>
      <c r="H97" s="25" t="s">
        <v>28</v>
      </c>
      <c r="I97" s="71"/>
      <c r="J97" s="24" t="s">
        <v>27</v>
      </c>
      <c r="K97" s="25" t="s">
        <v>28</v>
      </c>
      <c r="L97" s="25" t="s">
        <v>28</v>
      </c>
      <c r="M97" s="25" t="s">
        <v>28</v>
      </c>
      <c r="N97" s="25" t="s">
        <v>28</v>
      </c>
      <c r="O97" s="25" t="s">
        <v>48</v>
      </c>
      <c r="P97" s="19"/>
    </row>
    <row r="98" spans="2:16" ht="27">
      <c r="B98" s="74" t="s">
        <v>29</v>
      </c>
      <c r="C98" s="75" t="s">
        <v>30</v>
      </c>
      <c r="D98" s="76" t="s">
        <v>31</v>
      </c>
      <c r="E98" s="76" t="s">
        <v>32</v>
      </c>
      <c r="F98" s="76" t="s">
        <v>33</v>
      </c>
      <c r="G98" s="76" t="s">
        <v>34</v>
      </c>
      <c r="H98" s="76">
        <v>0</v>
      </c>
      <c r="I98" s="30"/>
      <c r="J98" s="76" t="s">
        <v>35</v>
      </c>
      <c r="K98" s="76" t="s">
        <v>36</v>
      </c>
      <c r="L98" s="76" t="s">
        <v>37</v>
      </c>
      <c r="M98" s="76" t="s">
        <v>38</v>
      </c>
      <c r="N98" s="77" t="s">
        <v>39</v>
      </c>
      <c r="O98" s="29"/>
      <c r="P98" s="78"/>
    </row>
    <row r="99" spans="2:16" ht="15.75">
      <c r="B99" s="46">
        <v>44562</v>
      </c>
      <c r="C99" s="47">
        <v>28.63</v>
      </c>
      <c r="D99" s="36">
        <v>7.2</v>
      </c>
      <c r="E99" s="37">
        <v>315</v>
      </c>
      <c r="F99" s="37">
        <v>610</v>
      </c>
      <c r="G99" s="37">
        <v>460</v>
      </c>
      <c r="H99" s="37">
        <v>0</v>
      </c>
      <c r="I99" s="38" t="s">
        <v>46</v>
      </c>
      <c r="J99" s="36">
        <v>7.25</v>
      </c>
      <c r="K99" s="37">
        <v>7</v>
      </c>
      <c r="L99" s="37">
        <v>62</v>
      </c>
      <c r="M99" s="37">
        <v>8</v>
      </c>
      <c r="N99" s="39">
        <v>4.4000000000000004</v>
      </c>
      <c r="O99" s="45">
        <f>C99*3/100</f>
        <v>0.8589</v>
      </c>
      <c r="P99" s="81"/>
    </row>
    <row r="100" spans="2:16" ht="15.75">
      <c r="B100" s="46">
        <v>44563</v>
      </c>
      <c r="C100" s="36">
        <v>28.73</v>
      </c>
      <c r="D100" s="36">
        <v>7.17</v>
      </c>
      <c r="E100" s="37">
        <v>290</v>
      </c>
      <c r="F100" s="37">
        <v>584</v>
      </c>
      <c r="G100" s="4">
        <v>436</v>
      </c>
      <c r="H100" s="37">
        <v>0</v>
      </c>
      <c r="I100" s="38" t="s">
        <v>46</v>
      </c>
      <c r="J100" s="36">
        <v>7.27</v>
      </c>
      <c r="K100" s="37">
        <v>8</v>
      </c>
      <c r="L100" s="37">
        <v>58</v>
      </c>
      <c r="M100" s="37">
        <v>6</v>
      </c>
      <c r="N100" s="39">
        <v>3.9</v>
      </c>
      <c r="O100" s="45">
        <f t="shared" ref="O100:O129" si="3">C100*3/100</f>
        <v>0.8619</v>
      </c>
      <c r="P100" s="81"/>
    </row>
    <row r="101" spans="2:16" ht="15.75">
      <c r="B101" s="46">
        <v>44564</v>
      </c>
      <c r="C101" s="36">
        <v>28.42</v>
      </c>
      <c r="D101" s="36">
        <v>7.19</v>
      </c>
      <c r="E101" s="37">
        <v>305</v>
      </c>
      <c r="F101" s="37">
        <v>596</v>
      </c>
      <c r="G101" s="37">
        <v>448</v>
      </c>
      <c r="H101" s="37">
        <v>0</v>
      </c>
      <c r="I101" s="38" t="s">
        <v>46</v>
      </c>
      <c r="J101" s="36">
        <v>7.23</v>
      </c>
      <c r="K101" s="37">
        <v>6</v>
      </c>
      <c r="L101" s="37">
        <v>54</v>
      </c>
      <c r="M101" s="37">
        <v>9</v>
      </c>
      <c r="N101" s="39">
        <v>4.0999999999999996</v>
      </c>
      <c r="O101" s="45">
        <f t="shared" si="3"/>
        <v>0.85260000000000002</v>
      </c>
      <c r="P101" s="81"/>
    </row>
    <row r="102" spans="2:16" ht="15.75">
      <c r="B102" s="46">
        <v>44565</v>
      </c>
      <c r="C102" s="36">
        <v>28.85</v>
      </c>
      <c r="D102" s="36">
        <v>7.16</v>
      </c>
      <c r="E102" s="37">
        <v>320</v>
      </c>
      <c r="F102" s="37">
        <v>624</v>
      </c>
      <c r="G102" s="37">
        <v>424</v>
      </c>
      <c r="H102" s="37">
        <v>0</v>
      </c>
      <c r="I102" s="38" t="s">
        <v>46</v>
      </c>
      <c r="J102" s="36">
        <v>7.36</v>
      </c>
      <c r="K102" s="37">
        <v>7</v>
      </c>
      <c r="L102" s="37">
        <v>66</v>
      </c>
      <c r="M102" s="37">
        <v>7</v>
      </c>
      <c r="N102" s="39">
        <v>4.3</v>
      </c>
      <c r="O102" s="45">
        <f t="shared" si="3"/>
        <v>0.86550000000000016</v>
      </c>
      <c r="P102" s="81"/>
    </row>
    <row r="103" spans="2:16" ht="15.75">
      <c r="B103" s="46">
        <v>44566</v>
      </c>
      <c r="C103" s="36">
        <v>28.62</v>
      </c>
      <c r="D103" s="36">
        <v>7.22</v>
      </c>
      <c r="E103" s="37">
        <v>275</v>
      </c>
      <c r="F103" s="37">
        <v>570</v>
      </c>
      <c r="G103" s="37">
        <v>432</v>
      </c>
      <c r="H103" s="37">
        <v>0</v>
      </c>
      <c r="I103" s="38" t="s">
        <v>46</v>
      </c>
      <c r="J103" s="37">
        <v>7.24</v>
      </c>
      <c r="K103" s="37">
        <v>9</v>
      </c>
      <c r="L103" s="37">
        <v>62</v>
      </c>
      <c r="M103" s="37">
        <v>8</v>
      </c>
      <c r="N103" s="39">
        <v>3.8</v>
      </c>
      <c r="O103" s="45">
        <f t="shared" si="3"/>
        <v>0.85860000000000003</v>
      </c>
      <c r="P103" s="81"/>
    </row>
    <row r="104" spans="2:16" ht="15.75">
      <c r="B104" s="46">
        <v>44567</v>
      </c>
      <c r="C104" s="51">
        <v>28.5</v>
      </c>
      <c r="D104" s="36">
        <v>7.2</v>
      </c>
      <c r="E104" s="37">
        <v>265</v>
      </c>
      <c r="F104" s="37">
        <v>542</v>
      </c>
      <c r="G104" s="37">
        <v>396</v>
      </c>
      <c r="H104" s="37">
        <v>0</v>
      </c>
      <c r="I104" s="38" t="s">
        <v>46</v>
      </c>
      <c r="J104" s="36">
        <v>7.35</v>
      </c>
      <c r="K104" s="37">
        <v>7</v>
      </c>
      <c r="L104" s="37">
        <v>56</v>
      </c>
      <c r="M104" s="37">
        <v>7</v>
      </c>
      <c r="N104" s="39">
        <v>4.2</v>
      </c>
      <c r="O104" s="45">
        <f t="shared" si="3"/>
        <v>0.85499999999999998</v>
      </c>
      <c r="P104" s="81"/>
    </row>
    <row r="105" spans="2:16" ht="15.75">
      <c r="B105" s="46">
        <v>44568</v>
      </c>
      <c r="C105" s="36">
        <v>28.25</v>
      </c>
      <c r="D105" s="36">
        <v>7.21</v>
      </c>
      <c r="E105" s="37">
        <v>395</v>
      </c>
      <c r="F105" s="37">
        <v>786</v>
      </c>
      <c r="G105" s="37">
        <v>472</v>
      </c>
      <c r="H105" s="37">
        <v>0</v>
      </c>
      <c r="I105" s="38" t="s">
        <v>46</v>
      </c>
      <c r="J105" s="37">
        <v>7.33</v>
      </c>
      <c r="K105" s="37">
        <v>7</v>
      </c>
      <c r="L105" s="37">
        <v>64</v>
      </c>
      <c r="M105" s="37">
        <v>9</v>
      </c>
      <c r="N105" s="39">
        <v>4.5</v>
      </c>
      <c r="O105" s="45">
        <f t="shared" si="3"/>
        <v>0.84750000000000003</v>
      </c>
      <c r="P105" s="83"/>
    </row>
    <row r="106" spans="2:16" ht="15.75">
      <c r="B106" s="46">
        <v>44569</v>
      </c>
      <c r="C106" s="35">
        <v>28.15</v>
      </c>
      <c r="D106" s="36">
        <v>7.18</v>
      </c>
      <c r="E106" s="37">
        <v>285</v>
      </c>
      <c r="F106" s="37">
        <v>568</v>
      </c>
      <c r="G106" s="37">
        <v>428</v>
      </c>
      <c r="H106" s="37">
        <v>0</v>
      </c>
      <c r="I106" s="38" t="s">
        <v>46</v>
      </c>
      <c r="J106" s="36">
        <v>7.29</v>
      </c>
      <c r="K106" s="37">
        <v>9</v>
      </c>
      <c r="L106" s="37">
        <v>58</v>
      </c>
      <c r="M106" s="37">
        <v>8</v>
      </c>
      <c r="N106" s="39">
        <v>4.0999999999999996</v>
      </c>
      <c r="O106" s="45">
        <f t="shared" si="3"/>
        <v>0.84449999999999992</v>
      </c>
      <c r="P106" s="83"/>
    </row>
    <row r="107" spans="2:16" ht="15.75">
      <c r="B107" s="46">
        <v>44570</v>
      </c>
      <c r="C107" s="36">
        <v>28.92</v>
      </c>
      <c r="D107" s="36">
        <v>7.15</v>
      </c>
      <c r="E107" s="37">
        <v>260</v>
      </c>
      <c r="F107" s="37">
        <v>532</v>
      </c>
      <c r="G107" s="37">
        <v>410</v>
      </c>
      <c r="H107" s="37">
        <v>0</v>
      </c>
      <c r="I107" s="38" t="s">
        <v>46</v>
      </c>
      <c r="J107" s="36">
        <v>7.31</v>
      </c>
      <c r="K107" s="37">
        <v>8</v>
      </c>
      <c r="L107" s="37">
        <v>52</v>
      </c>
      <c r="M107" s="37">
        <v>6</v>
      </c>
      <c r="N107" s="39">
        <v>4</v>
      </c>
      <c r="O107" s="45">
        <f t="shared" si="3"/>
        <v>0.86760000000000004</v>
      </c>
      <c r="P107" s="85"/>
    </row>
    <row r="108" spans="2:16" ht="15.75">
      <c r="B108" s="46">
        <v>44571</v>
      </c>
      <c r="C108" s="36">
        <v>28.1</v>
      </c>
      <c r="D108" s="36">
        <v>7.23</v>
      </c>
      <c r="E108" s="37">
        <v>405</v>
      </c>
      <c r="F108" s="37">
        <v>782</v>
      </c>
      <c r="G108" s="37">
        <v>624</v>
      </c>
      <c r="H108" s="37">
        <v>0</v>
      </c>
      <c r="I108" s="38" t="s">
        <v>46</v>
      </c>
      <c r="J108" s="36">
        <v>7.42</v>
      </c>
      <c r="K108" s="37">
        <v>6</v>
      </c>
      <c r="L108" s="37">
        <v>66</v>
      </c>
      <c r="M108" s="37">
        <v>9</v>
      </c>
      <c r="N108" s="39">
        <v>4.2</v>
      </c>
      <c r="O108" s="45">
        <f t="shared" si="3"/>
        <v>0.84300000000000008</v>
      </c>
      <c r="P108" s="85"/>
    </row>
    <row r="109" spans="2:16" ht="15.75">
      <c r="B109" s="46">
        <v>44572</v>
      </c>
      <c r="C109" s="36">
        <v>28.33</v>
      </c>
      <c r="D109" s="36">
        <v>7.17</v>
      </c>
      <c r="E109" s="37">
        <v>325</v>
      </c>
      <c r="F109" s="37">
        <v>638</v>
      </c>
      <c r="G109" s="37">
        <v>488</v>
      </c>
      <c r="H109" s="37">
        <v>0</v>
      </c>
      <c r="I109" s="38" t="s">
        <v>46</v>
      </c>
      <c r="J109" s="37">
        <v>7.36</v>
      </c>
      <c r="K109" s="37">
        <v>7</v>
      </c>
      <c r="L109" s="45">
        <v>60</v>
      </c>
      <c r="M109" s="45">
        <v>8</v>
      </c>
      <c r="N109" s="39">
        <v>4.4000000000000004</v>
      </c>
      <c r="O109" s="45">
        <f t="shared" si="3"/>
        <v>0.84989999999999999</v>
      </c>
      <c r="P109" s="85"/>
    </row>
    <row r="110" spans="2:16" ht="15.75">
      <c r="B110" s="46">
        <v>44573</v>
      </c>
      <c r="C110" s="36">
        <v>28.15</v>
      </c>
      <c r="D110" s="36">
        <v>7.24</v>
      </c>
      <c r="E110" s="37">
        <v>290</v>
      </c>
      <c r="F110" s="37">
        <v>578</v>
      </c>
      <c r="G110" s="45">
        <v>452</v>
      </c>
      <c r="H110" s="37">
        <v>0</v>
      </c>
      <c r="I110" s="38" t="s">
        <v>46</v>
      </c>
      <c r="J110" s="36">
        <v>7.4</v>
      </c>
      <c r="K110" s="45">
        <v>8</v>
      </c>
      <c r="L110" s="4">
        <v>54</v>
      </c>
      <c r="M110" s="45">
        <v>7</v>
      </c>
      <c r="N110" s="39">
        <v>4.3</v>
      </c>
      <c r="O110" s="45">
        <f t="shared" si="3"/>
        <v>0.84449999999999992</v>
      </c>
      <c r="P110" s="85"/>
    </row>
    <row r="111" spans="2:16" ht="15.75">
      <c r="B111" s="46">
        <v>44574</v>
      </c>
      <c r="C111" s="51">
        <v>28.77</v>
      </c>
      <c r="D111" s="36">
        <v>7.29</v>
      </c>
      <c r="E111" s="37">
        <v>275</v>
      </c>
      <c r="F111" s="37">
        <v>562</v>
      </c>
      <c r="G111" s="45">
        <v>416</v>
      </c>
      <c r="H111" s="37">
        <v>0</v>
      </c>
      <c r="I111" s="38" t="s">
        <v>46</v>
      </c>
      <c r="J111" s="36">
        <v>7.38</v>
      </c>
      <c r="K111" s="45">
        <v>7</v>
      </c>
      <c r="L111" s="4">
        <v>48</v>
      </c>
      <c r="M111" s="45">
        <v>8</v>
      </c>
      <c r="N111" s="39">
        <v>3.8</v>
      </c>
      <c r="O111" s="45">
        <f t="shared" si="3"/>
        <v>0.86309999999999998</v>
      </c>
      <c r="P111" s="81"/>
    </row>
    <row r="112" spans="2:16" ht="15.75">
      <c r="B112" s="46">
        <v>44575</v>
      </c>
      <c r="C112" s="36">
        <v>28.67</v>
      </c>
      <c r="D112" s="36">
        <v>7.2</v>
      </c>
      <c r="E112" s="37">
        <v>315</v>
      </c>
      <c r="F112" s="37">
        <v>646</v>
      </c>
      <c r="G112" s="37">
        <v>468</v>
      </c>
      <c r="H112" s="37">
        <v>0</v>
      </c>
      <c r="I112" s="38" t="s">
        <v>46</v>
      </c>
      <c r="J112" s="37">
        <v>7.33</v>
      </c>
      <c r="K112" s="45">
        <v>9</v>
      </c>
      <c r="L112" s="45">
        <v>68</v>
      </c>
      <c r="M112" s="45">
        <v>9</v>
      </c>
      <c r="N112" s="39">
        <v>4.0999999999999996</v>
      </c>
      <c r="O112" s="45">
        <f t="shared" si="3"/>
        <v>0.86010000000000009</v>
      </c>
      <c r="P112" s="85"/>
    </row>
    <row r="113" spans="2:16" ht="15.75">
      <c r="B113" s="46">
        <v>44576</v>
      </c>
      <c r="C113" s="35">
        <v>28.45</v>
      </c>
      <c r="D113" s="36">
        <v>7.22</v>
      </c>
      <c r="E113" s="86">
        <v>255</v>
      </c>
      <c r="F113" s="37">
        <v>538</v>
      </c>
      <c r="G113" s="37">
        <v>392</v>
      </c>
      <c r="H113" s="37">
        <v>0</v>
      </c>
      <c r="I113" s="38" t="s">
        <v>46</v>
      </c>
      <c r="J113" s="37">
        <v>7.31</v>
      </c>
      <c r="K113" s="37">
        <v>7</v>
      </c>
      <c r="L113" s="45">
        <v>56</v>
      </c>
      <c r="M113" s="37">
        <v>6</v>
      </c>
      <c r="N113" s="39">
        <v>4.2</v>
      </c>
      <c r="O113" s="45">
        <f t="shared" si="3"/>
        <v>0.85349999999999993</v>
      </c>
      <c r="P113" s="88"/>
    </row>
    <row r="114" spans="2:16" ht="15.75">
      <c r="B114" s="46">
        <v>44577</v>
      </c>
      <c r="C114" s="36">
        <v>28.72</v>
      </c>
      <c r="D114" s="36">
        <v>7.19</v>
      </c>
      <c r="E114" s="37">
        <v>360</v>
      </c>
      <c r="F114" s="4">
        <v>732</v>
      </c>
      <c r="G114" s="37">
        <v>524</v>
      </c>
      <c r="H114" s="37">
        <v>0</v>
      </c>
      <c r="I114" s="38" t="s">
        <v>46</v>
      </c>
      <c r="J114" s="36">
        <v>7.42</v>
      </c>
      <c r="K114" s="45">
        <v>8</v>
      </c>
      <c r="L114" s="37">
        <v>66</v>
      </c>
      <c r="M114" s="45">
        <v>9</v>
      </c>
      <c r="N114" s="39">
        <v>4</v>
      </c>
      <c r="O114" s="45">
        <f t="shared" si="3"/>
        <v>0.86159999999999992</v>
      </c>
      <c r="P114" s="85"/>
    </row>
    <row r="115" spans="2:16" ht="15.75">
      <c r="B115" s="46">
        <v>44578</v>
      </c>
      <c r="C115" s="36">
        <v>28.25</v>
      </c>
      <c r="D115" s="36">
        <v>7.23</v>
      </c>
      <c r="E115" s="37">
        <v>295</v>
      </c>
      <c r="F115" s="4">
        <v>610</v>
      </c>
      <c r="G115" s="45">
        <v>476</v>
      </c>
      <c r="H115" s="37">
        <v>0</v>
      </c>
      <c r="I115" s="38" t="s">
        <v>46</v>
      </c>
      <c r="J115" s="37">
        <v>7.36</v>
      </c>
      <c r="K115" s="37">
        <v>6</v>
      </c>
      <c r="L115" s="45">
        <v>54</v>
      </c>
      <c r="M115" s="45">
        <v>7</v>
      </c>
      <c r="N115" s="39">
        <v>4.3</v>
      </c>
      <c r="O115" s="45">
        <f t="shared" si="3"/>
        <v>0.84750000000000003</v>
      </c>
      <c r="P115" s="85"/>
    </row>
    <row r="116" spans="2:16" ht="15.75">
      <c r="B116" s="46">
        <v>44579</v>
      </c>
      <c r="C116" s="36">
        <v>28.45</v>
      </c>
      <c r="D116" s="36">
        <v>7.25</v>
      </c>
      <c r="E116" s="37">
        <v>340</v>
      </c>
      <c r="F116" s="4">
        <v>694</v>
      </c>
      <c r="G116" s="45">
        <v>492</v>
      </c>
      <c r="H116" s="37">
        <v>0</v>
      </c>
      <c r="I116" s="38" t="s">
        <v>46</v>
      </c>
      <c r="J116" s="36">
        <v>7.34</v>
      </c>
      <c r="K116" s="37">
        <v>9</v>
      </c>
      <c r="L116" s="45">
        <v>58</v>
      </c>
      <c r="M116" s="45">
        <v>8</v>
      </c>
      <c r="N116" s="39">
        <v>3.9</v>
      </c>
      <c r="O116" s="45">
        <f t="shared" si="3"/>
        <v>0.85349999999999993</v>
      </c>
      <c r="P116" s="85"/>
    </row>
    <row r="117" spans="2:16" ht="15.75">
      <c r="B117" s="46">
        <v>44580</v>
      </c>
      <c r="C117" s="36">
        <v>28.07</v>
      </c>
      <c r="D117" s="36">
        <v>7.19</v>
      </c>
      <c r="E117" s="37">
        <v>280</v>
      </c>
      <c r="F117" s="4">
        <v>570</v>
      </c>
      <c r="G117" s="45">
        <v>408</v>
      </c>
      <c r="H117" s="37">
        <v>0</v>
      </c>
      <c r="I117" s="38" t="s">
        <v>46</v>
      </c>
      <c r="J117" s="36">
        <v>7.38</v>
      </c>
      <c r="K117" s="37">
        <v>8</v>
      </c>
      <c r="L117" s="45">
        <v>52</v>
      </c>
      <c r="M117" s="37">
        <v>6</v>
      </c>
      <c r="N117" s="52">
        <v>4.4000000000000004</v>
      </c>
      <c r="O117" s="45">
        <f t="shared" si="3"/>
        <v>0.84210000000000007</v>
      </c>
      <c r="P117" s="85"/>
    </row>
    <row r="118" spans="2:16" ht="15.75">
      <c r="B118" s="46">
        <v>44581</v>
      </c>
      <c r="C118" s="47">
        <v>28.15</v>
      </c>
      <c r="D118" s="36">
        <v>7.22</v>
      </c>
      <c r="E118" s="37">
        <v>265</v>
      </c>
      <c r="F118" s="4">
        <v>536</v>
      </c>
      <c r="G118" s="37">
        <v>396</v>
      </c>
      <c r="H118" s="37">
        <v>0</v>
      </c>
      <c r="I118" s="38" t="s">
        <v>46</v>
      </c>
      <c r="J118" s="36">
        <v>7.29</v>
      </c>
      <c r="K118" s="37">
        <v>7</v>
      </c>
      <c r="L118" s="37">
        <v>44</v>
      </c>
      <c r="M118" s="45">
        <v>8</v>
      </c>
      <c r="N118" s="39">
        <v>4.2</v>
      </c>
      <c r="O118" s="45">
        <f t="shared" si="3"/>
        <v>0.84449999999999992</v>
      </c>
      <c r="P118" s="85"/>
    </row>
    <row r="119" spans="2:16" ht="15.75">
      <c r="B119" s="46">
        <v>44582</v>
      </c>
      <c r="C119" s="51">
        <v>28.07</v>
      </c>
      <c r="D119" s="36">
        <v>7.2</v>
      </c>
      <c r="E119" s="37">
        <v>270</v>
      </c>
      <c r="F119" s="4">
        <v>522</v>
      </c>
      <c r="G119" s="4">
        <v>380</v>
      </c>
      <c r="H119" s="37">
        <v>0</v>
      </c>
      <c r="I119" s="38" t="s">
        <v>46</v>
      </c>
      <c r="J119" s="36">
        <v>7.42</v>
      </c>
      <c r="K119" s="37">
        <v>8</v>
      </c>
      <c r="L119" s="45">
        <v>46</v>
      </c>
      <c r="M119" s="45">
        <v>7</v>
      </c>
      <c r="N119" s="39">
        <v>4.5</v>
      </c>
      <c r="O119" s="45">
        <f t="shared" si="3"/>
        <v>0.84210000000000007</v>
      </c>
      <c r="P119" s="85"/>
    </row>
    <row r="120" spans="2:16" ht="15.75">
      <c r="B120" s="46">
        <v>44583</v>
      </c>
      <c r="C120" s="36">
        <v>28.86</v>
      </c>
      <c r="D120" s="36">
        <v>7.17</v>
      </c>
      <c r="E120" s="37">
        <v>235</v>
      </c>
      <c r="F120" s="37">
        <v>486</v>
      </c>
      <c r="G120" s="45">
        <v>412</v>
      </c>
      <c r="H120" s="37">
        <v>0</v>
      </c>
      <c r="I120" s="38" t="s">
        <v>46</v>
      </c>
      <c r="J120" s="36">
        <v>7.33</v>
      </c>
      <c r="K120" s="45">
        <v>6</v>
      </c>
      <c r="L120" s="45">
        <v>42</v>
      </c>
      <c r="M120" s="37">
        <v>7</v>
      </c>
      <c r="N120" s="39">
        <v>4.3</v>
      </c>
      <c r="O120" s="45">
        <f t="shared" si="3"/>
        <v>0.86580000000000001</v>
      </c>
      <c r="P120" s="85"/>
    </row>
    <row r="121" spans="2:16" ht="15.75">
      <c r="B121" s="46">
        <v>44584</v>
      </c>
      <c r="C121" s="36">
        <v>28.1</v>
      </c>
      <c r="D121" s="36">
        <v>7.19</v>
      </c>
      <c r="E121" s="37">
        <v>275</v>
      </c>
      <c r="F121" s="37">
        <v>552</v>
      </c>
      <c r="G121" s="45">
        <v>436</v>
      </c>
      <c r="H121" s="37">
        <v>0</v>
      </c>
      <c r="I121" s="38" t="s">
        <v>46</v>
      </c>
      <c r="J121" s="36">
        <v>7.37</v>
      </c>
      <c r="K121" s="37">
        <v>7</v>
      </c>
      <c r="L121" s="37">
        <v>56</v>
      </c>
      <c r="M121" s="45">
        <v>8</v>
      </c>
      <c r="N121" s="39">
        <v>4.0999999999999996</v>
      </c>
      <c r="O121" s="45">
        <f t="shared" si="3"/>
        <v>0.84300000000000008</v>
      </c>
      <c r="P121" s="85"/>
    </row>
    <row r="122" spans="2:16" ht="15.75">
      <c r="B122" s="46">
        <v>44585</v>
      </c>
      <c r="C122" s="36">
        <v>28.07</v>
      </c>
      <c r="D122" s="36">
        <v>7.24</v>
      </c>
      <c r="E122" s="45">
        <v>335</v>
      </c>
      <c r="F122" s="45">
        <v>680</v>
      </c>
      <c r="G122" s="45">
        <v>448</v>
      </c>
      <c r="H122" s="37">
        <v>0</v>
      </c>
      <c r="I122" s="38" t="s">
        <v>46</v>
      </c>
      <c r="J122" s="3">
        <v>7.32</v>
      </c>
      <c r="K122" s="45">
        <v>8</v>
      </c>
      <c r="L122" s="45">
        <v>62</v>
      </c>
      <c r="M122" s="45">
        <v>9</v>
      </c>
      <c r="N122" s="39">
        <v>4.4000000000000004</v>
      </c>
      <c r="O122" s="45">
        <f t="shared" si="3"/>
        <v>0.84210000000000007</v>
      </c>
      <c r="P122" s="85"/>
    </row>
    <row r="123" spans="2:16" ht="15.75">
      <c r="B123" s="46">
        <v>44586</v>
      </c>
      <c r="C123" s="36">
        <v>28.02</v>
      </c>
      <c r="D123" s="36">
        <v>7.18</v>
      </c>
      <c r="E123" s="45">
        <v>350</v>
      </c>
      <c r="F123" s="45">
        <v>692</v>
      </c>
      <c r="G123" s="45">
        <v>432</v>
      </c>
      <c r="H123" s="37">
        <v>0</v>
      </c>
      <c r="I123" s="38" t="s">
        <v>46</v>
      </c>
      <c r="J123" s="36">
        <v>7.27</v>
      </c>
      <c r="K123" s="45">
        <v>7</v>
      </c>
      <c r="L123" s="45">
        <v>58</v>
      </c>
      <c r="M123" s="4">
        <v>8</v>
      </c>
      <c r="N123" s="39">
        <v>4.2</v>
      </c>
      <c r="O123" s="45">
        <f t="shared" si="3"/>
        <v>0.84060000000000001</v>
      </c>
      <c r="P123" s="85"/>
    </row>
    <row r="124" spans="2:16" ht="15.75">
      <c r="B124" s="46">
        <v>44587</v>
      </c>
      <c r="C124" s="36">
        <v>28.63</v>
      </c>
      <c r="D124" s="36">
        <v>7.2</v>
      </c>
      <c r="E124" s="45">
        <v>330</v>
      </c>
      <c r="F124" s="4">
        <v>668</v>
      </c>
      <c r="G124" s="45">
        <v>392</v>
      </c>
      <c r="H124" s="37">
        <v>0</v>
      </c>
      <c r="I124" s="38" t="s">
        <v>46</v>
      </c>
      <c r="J124" s="36">
        <v>7.29</v>
      </c>
      <c r="K124" s="45">
        <v>9</v>
      </c>
      <c r="L124" s="45">
        <v>46</v>
      </c>
      <c r="M124" s="45">
        <v>9</v>
      </c>
      <c r="N124" s="39">
        <v>4.3</v>
      </c>
      <c r="O124" s="45">
        <f t="shared" si="3"/>
        <v>0.8589</v>
      </c>
      <c r="P124" s="85"/>
    </row>
    <row r="125" spans="2:16" ht="15.75">
      <c r="B125" s="46">
        <v>44588</v>
      </c>
      <c r="C125" s="36">
        <v>28.02</v>
      </c>
      <c r="D125" s="36">
        <v>7.23</v>
      </c>
      <c r="E125" s="45">
        <v>350</v>
      </c>
      <c r="F125" s="45">
        <v>702</v>
      </c>
      <c r="G125" s="45">
        <v>416</v>
      </c>
      <c r="H125" s="37">
        <v>0</v>
      </c>
      <c r="I125" s="38" t="s">
        <v>46</v>
      </c>
      <c r="J125" s="36">
        <v>7.34</v>
      </c>
      <c r="K125" s="45">
        <v>6</v>
      </c>
      <c r="L125" s="45">
        <v>64</v>
      </c>
      <c r="M125" s="45">
        <v>9</v>
      </c>
      <c r="N125" s="39">
        <v>4.5</v>
      </c>
      <c r="O125" s="45">
        <f t="shared" si="3"/>
        <v>0.84060000000000001</v>
      </c>
      <c r="P125" s="85"/>
    </row>
    <row r="126" spans="2:16" ht="15.75">
      <c r="B126" s="46">
        <v>44589</v>
      </c>
      <c r="C126" s="36">
        <v>28.75</v>
      </c>
      <c r="D126" s="36">
        <v>7.25</v>
      </c>
      <c r="E126" s="45">
        <v>305</v>
      </c>
      <c r="F126" s="37">
        <v>624</v>
      </c>
      <c r="G126" s="45">
        <v>428</v>
      </c>
      <c r="H126" s="37">
        <v>0</v>
      </c>
      <c r="I126" s="38" t="s">
        <v>46</v>
      </c>
      <c r="J126" s="36">
        <v>7.37</v>
      </c>
      <c r="K126" s="45">
        <v>6</v>
      </c>
      <c r="L126" s="45">
        <v>48</v>
      </c>
      <c r="M126" s="45">
        <v>6</v>
      </c>
      <c r="N126" s="39">
        <v>4.2</v>
      </c>
      <c r="O126" s="45">
        <f t="shared" si="3"/>
        <v>0.86250000000000004</v>
      </c>
      <c r="P126" s="85"/>
    </row>
    <row r="127" spans="2:16" ht="15.75">
      <c r="B127" s="46">
        <v>44590</v>
      </c>
      <c r="C127" s="51">
        <v>28.55</v>
      </c>
      <c r="D127" s="36">
        <v>7.22</v>
      </c>
      <c r="E127" s="45">
        <v>285</v>
      </c>
      <c r="F127" s="37">
        <v>588</v>
      </c>
      <c r="G127" s="45">
        <v>410</v>
      </c>
      <c r="H127" s="37">
        <v>0</v>
      </c>
      <c r="I127" s="38" t="s">
        <v>46</v>
      </c>
      <c r="J127" s="36">
        <v>7.31</v>
      </c>
      <c r="K127" s="45">
        <v>7</v>
      </c>
      <c r="L127" s="45">
        <v>52</v>
      </c>
      <c r="M127" s="45">
        <v>8</v>
      </c>
      <c r="N127" s="39">
        <v>4.7</v>
      </c>
      <c r="O127" s="45">
        <f t="shared" si="3"/>
        <v>0.85650000000000004</v>
      </c>
      <c r="P127" s="85"/>
    </row>
    <row r="128" spans="2:16" ht="15.75">
      <c r="B128" s="46">
        <v>44591</v>
      </c>
      <c r="C128" s="36">
        <v>28.25</v>
      </c>
      <c r="D128" s="36">
        <v>7.19</v>
      </c>
      <c r="E128" s="45">
        <v>315</v>
      </c>
      <c r="F128" s="37">
        <v>640</v>
      </c>
      <c r="G128" s="45">
        <v>464</v>
      </c>
      <c r="H128" s="37">
        <v>0</v>
      </c>
      <c r="I128" s="38" t="s">
        <v>46</v>
      </c>
      <c r="J128" s="36">
        <v>7.28</v>
      </c>
      <c r="K128" s="45">
        <v>8</v>
      </c>
      <c r="L128" s="45">
        <v>66</v>
      </c>
      <c r="M128" s="45">
        <v>7</v>
      </c>
      <c r="N128" s="39">
        <v>4</v>
      </c>
      <c r="O128" s="45">
        <f t="shared" si="3"/>
        <v>0.84750000000000003</v>
      </c>
      <c r="P128" s="85"/>
    </row>
    <row r="129" spans="2:16" ht="15.75">
      <c r="B129" s="46">
        <v>44592</v>
      </c>
      <c r="C129" s="36">
        <v>28.82</v>
      </c>
      <c r="D129" s="36">
        <v>7.23</v>
      </c>
      <c r="E129" s="45">
        <v>310</v>
      </c>
      <c r="F129" s="37">
        <v>614</v>
      </c>
      <c r="G129" s="45">
        <v>408</v>
      </c>
      <c r="H129" s="37">
        <v>0</v>
      </c>
      <c r="I129" s="38" t="s">
        <v>46</v>
      </c>
      <c r="J129" s="36">
        <v>7.3</v>
      </c>
      <c r="K129" s="45">
        <v>6</v>
      </c>
      <c r="L129" s="45">
        <v>48</v>
      </c>
      <c r="M129" s="45">
        <v>8</v>
      </c>
      <c r="N129" s="39">
        <v>4.4000000000000004</v>
      </c>
      <c r="O129" s="45">
        <f t="shared" si="3"/>
        <v>0.86460000000000004</v>
      </c>
      <c r="P129" s="85"/>
    </row>
    <row r="130" spans="2:16" ht="15.75">
      <c r="B130" s="46" t="s">
        <v>49</v>
      </c>
      <c r="C130" s="36">
        <f>SUM(C99:C129)</f>
        <v>881.32000000000016</v>
      </c>
      <c r="D130" s="36"/>
      <c r="E130" s="45"/>
      <c r="F130" s="37"/>
      <c r="G130" s="45"/>
      <c r="H130" s="37"/>
      <c r="I130" s="38"/>
      <c r="J130" s="36"/>
      <c r="K130" s="45"/>
      <c r="L130" s="45"/>
      <c r="M130" s="45"/>
      <c r="N130" s="39"/>
      <c r="O130" s="45">
        <f>SUM(O99:O129)</f>
        <v>26.439599999999992</v>
      </c>
      <c r="P130" s="85"/>
    </row>
    <row r="131" spans="2:16" ht="15">
      <c r="B131" s="118" t="s">
        <v>50</v>
      </c>
      <c r="C131" s="119"/>
      <c r="D131" s="119"/>
      <c r="E131" s="119"/>
      <c r="F131" s="119"/>
      <c r="G131" s="119"/>
      <c r="H131" s="119"/>
      <c r="I131" s="119"/>
      <c r="J131" s="119"/>
      <c r="K131" s="120"/>
      <c r="L131" s="119" t="s">
        <v>51</v>
      </c>
      <c r="M131" s="119"/>
      <c r="N131" s="119"/>
      <c r="O131" s="119"/>
      <c r="P131" s="121"/>
    </row>
    <row r="1048564" spans="18:18">
      <c r="R1048564" s="5">
        <f>SUM(R1:R1048563)</f>
        <v>63.997599999999977</v>
      </c>
    </row>
  </sheetData>
  <mergeCells count="61">
    <mergeCell ref="B131:J131"/>
    <mergeCell ref="L131:P131"/>
    <mergeCell ref="B95:B97"/>
    <mergeCell ref="C95:C97"/>
    <mergeCell ref="D95:I95"/>
    <mergeCell ref="J95:N95"/>
    <mergeCell ref="P95:P97"/>
    <mergeCell ref="I96:I97"/>
    <mergeCell ref="B93:E93"/>
    <mergeCell ref="F93:K93"/>
    <mergeCell ref="L93:N93"/>
    <mergeCell ref="B94:E94"/>
    <mergeCell ref="F94:K94"/>
    <mergeCell ref="L94:N94"/>
    <mergeCell ref="I51:I52"/>
    <mergeCell ref="D85:N85"/>
    <mergeCell ref="B89:B92"/>
    <mergeCell ref="C89:N89"/>
    <mergeCell ref="P89:P92"/>
    <mergeCell ref="C90:N90"/>
    <mergeCell ref="C91:N91"/>
    <mergeCell ref="C92:N92"/>
    <mergeCell ref="B49:E49"/>
    <mergeCell ref="F49:K49"/>
    <mergeCell ref="L49:N49"/>
    <mergeCell ref="P49:R49"/>
    <mergeCell ref="B50:B52"/>
    <mergeCell ref="D50:I50"/>
    <mergeCell ref="J50:N50"/>
    <mergeCell ref="P50:P52"/>
    <mergeCell ref="Q50:Q52"/>
    <mergeCell ref="R50:R52"/>
    <mergeCell ref="S8:S10"/>
    <mergeCell ref="I9:I10"/>
    <mergeCell ref="O9:O10"/>
    <mergeCell ref="B43:J43"/>
    <mergeCell ref="L43:S43"/>
    <mergeCell ref="B48:E48"/>
    <mergeCell ref="F48:K48"/>
    <mergeCell ref="L48:N48"/>
    <mergeCell ref="P48:R48"/>
    <mergeCell ref="B8:B10"/>
    <mergeCell ref="C8:C10"/>
    <mergeCell ref="D8:I8"/>
    <mergeCell ref="J8:N8"/>
    <mergeCell ref="P8:P10"/>
    <mergeCell ref="Q8:Q10"/>
    <mergeCell ref="B6:E6"/>
    <mergeCell ref="F6:K6"/>
    <mergeCell ref="L6:N6"/>
    <mergeCell ref="P6:S6"/>
    <mergeCell ref="B7:E7"/>
    <mergeCell ref="F7:K7"/>
    <mergeCell ref="L7:N7"/>
    <mergeCell ref="P7:S7"/>
    <mergeCell ref="B2:B5"/>
    <mergeCell ref="C2:Q2"/>
    <mergeCell ref="S2:S5"/>
    <mergeCell ref="C3:Q3"/>
    <mergeCell ref="C4:Q4"/>
    <mergeCell ref="C5:Q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74 MLD STP Indirapuram LAB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Akash kanojiya</dc:creator>
  <cp:lastModifiedBy>Akash kanojiya</cp:lastModifiedBy>
  <dcterms:created xsi:type="dcterms:W3CDTF">2022-03-10T07:00:44Z</dcterms:created>
  <dcterms:modified xsi:type="dcterms:W3CDTF">2022-03-10T07:03:01Z</dcterms:modified>
</cp:coreProperties>
</file>